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ings" sheetId="1" r:id="rId4"/>
    <sheet state="visible" name="games" sheetId="2" r:id="rId5"/>
    <sheet state="visible" name="grupos" sheetId="3" r:id="rId6"/>
    <sheet state="visible" name="jogadores" sheetId="4" r:id="rId7"/>
    <sheet state="visible" name="tabela" sheetId="5" r:id="rId8"/>
  </sheets>
  <definedNames>
    <definedName hidden="1" localSheetId="2" name="_xlnm._FilterDatabase">grupos!$A$1:$AB$33</definedName>
    <definedName hidden="1" localSheetId="3" name="_xlnm._FilterDatabase">jogadores!$A$1:$I$21</definedName>
  </definedNames>
  <calcPr/>
  <extLst>
    <ext uri="GoogleSheetsCustomDataVersion1">
      <go:sheetsCustomData xmlns:go="http://customooxmlschemas.google.com/" r:id="rId9" roundtripDataSignature="AMtx7mgHO9WXH5ApRfGjf779C0vlkjhGOA=="/>
    </ext>
  </extLst>
</workbook>
</file>

<file path=xl/sharedStrings.xml><?xml version="1.0" encoding="utf-8"?>
<sst xmlns="http://schemas.openxmlformats.org/spreadsheetml/2006/main" count="3796" uniqueCount="933">
  <si>
    <t>n_ranking</t>
  </si>
  <si>
    <t>nation</t>
  </si>
  <si>
    <t>squad_size</t>
  </si>
  <si>
    <t>avg,age</t>
  </si>
  <si>
    <t>total_value</t>
  </si>
  <si>
    <t>conderation</t>
  </si>
  <si>
    <t>points</t>
  </si>
  <si>
    <t>Market Value</t>
  </si>
  <si>
    <t>Mean COF</t>
  </si>
  <si>
    <t>Factor_COF</t>
  </si>
  <si>
    <t xml:space="preserve">28  </t>
  </si>
  <si>
    <t>South Korea</t>
  </si>
  <si>
    <t>26</t>
  </si>
  <si>
    <t>AFC</t>
  </si>
  <si>
    <t>1526</t>
  </si>
  <si>
    <t xml:space="preserve">24  </t>
  </si>
  <si>
    <t>Japan</t>
  </si>
  <si>
    <t>30</t>
  </si>
  <si>
    <t>1555</t>
  </si>
  <si>
    <t xml:space="preserve">22  </t>
  </si>
  <si>
    <t>Iran</t>
  </si>
  <si>
    <t>27</t>
  </si>
  <si>
    <t>1559</t>
  </si>
  <si>
    <t xml:space="preserve">39  </t>
  </si>
  <si>
    <t>Australia</t>
  </si>
  <si>
    <t>31</t>
  </si>
  <si>
    <t>1484</t>
  </si>
  <si>
    <t xml:space="preserve">77  </t>
  </si>
  <si>
    <t>Uzbekistan</t>
  </si>
  <si>
    <t>23</t>
  </si>
  <si>
    <t>1307</t>
  </si>
  <si>
    <t xml:space="preserve">53  </t>
  </si>
  <si>
    <t>Saudi Arabia</t>
  </si>
  <si>
    <t>25</t>
  </si>
  <si>
    <t>1436</t>
  </si>
  <si>
    <t xml:space="preserve">69  </t>
  </si>
  <si>
    <t>U. A. E.</t>
  </si>
  <si>
    <t>24</t>
  </si>
  <si>
    <t>1346</t>
  </si>
  <si>
    <t xml:space="preserve">48  </t>
  </si>
  <si>
    <t>Qatar</t>
  </si>
  <si>
    <t>1442</t>
  </si>
  <si>
    <t xml:space="preserve">111  </t>
  </si>
  <si>
    <t>Thailand</t>
  </si>
  <si>
    <t>1171</t>
  </si>
  <si>
    <t xml:space="preserve">89  </t>
  </si>
  <si>
    <t>Syria</t>
  </si>
  <si>
    <t>1265</t>
  </si>
  <si>
    <t xml:space="preserve">70  </t>
  </si>
  <si>
    <t>Iraq</t>
  </si>
  <si>
    <t>45</t>
  </si>
  <si>
    <t>1339</t>
  </si>
  <si>
    <t xml:space="preserve">134  </t>
  </si>
  <si>
    <t>Philippines</t>
  </si>
  <si>
    <t>1115</t>
  </si>
  <si>
    <t xml:space="preserve">86  </t>
  </si>
  <si>
    <t>Jordan</t>
  </si>
  <si>
    <t>1280</t>
  </si>
  <si>
    <t xml:space="preserve">85  </t>
  </si>
  <si>
    <t>Bahrain</t>
  </si>
  <si>
    <t>1289</t>
  </si>
  <si>
    <t xml:space="preserve">75  </t>
  </si>
  <si>
    <t>Oman</t>
  </si>
  <si>
    <t>1323</t>
  </si>
  <si>
    <t xml:space="preserve">100  </t>
  </si>
  <si>
    <t>Lebanon</t>
  </si>
  <si>
    <t>1212</t>
  </si>
  <si>
    <t xml:space="preserve">109  </t>
  </si>
  <si>
    <t>Tajikistan</t>
  </si>
  <si>
    <t>22</t>
  </si>
  <si>
    <t>1179</t>
  </si>
  <si>
    <t xml:space="preserve">78  </t>
  </si>
  <si>
    <t>China</t>
  </si>
  <si>
    <t>1305</t>
  </si>
  <si>
    <t xml:space="preserve">95  </t>
  </si>
  <si>
    <t>Kyrgyzstan</t>
  </si>
  <si>
    <t>1233</t>
  </si>
  <si>
    <t xml:space="preserve">155  </t>
  </si>
  <si>
    <t>Indonesia</t>
  </si>
  <si>
    <t>1019</t>
  </si>
  <si>
    <t xml:space="preserve">149  </t>
  </si>
  <si>
    <t>Kuwait</t>
  </si>
  <si>
    <t>1053</t>
  </si>
  <si>
    <t xml:space="preserve">97  </t>
  </si>
  <si>
    <t>Vietnam</t>
  </si>
  <si>
    <t>1219</t>
  </si>
  <si>
    <t xml:space="preserve">148  </t>
  </si>
  <si>
    <t>Malaysia</t>
  </si>
  <si>
    <t>1058</t>
  </si>
  <si>
    <t xml:space="preserve">112  </t>
  </si>
  <si>
    <t>North Korea</t>
  </si>
  <si>
    <t>1170</t>
  </si>
  <si>
    <t xml:space="preserve">94  </t>
  </si>
  <si>
    <t>Palestine</t>
  </si>
  <si>
    <t>1234</t>
  </si>
  <si>
    <t xml:space="preserve">104  </t>
  </si>
  <si>
    <t>India</t>
  </si>
  <si>
    <t>1199</t>
  </si>
  <si>
    <t xml:space="preserve">147  </t>
  </si>
  <si>
    <t>Hong Kong</t>
  </si>
  <si>
    <t xml:space="preserve">192  </t>
  </si>
  <si>
    <t>Bangladesh</t>
  </si>
  <si>
    <t>883</t>
  </si>
  <si>
    <t xml:space="preserve">159  </t>
  </si>
  <si>
    <t>Singapore</t>
  </si>
  <si>
    <t>1005</t>
  </si>
  <si>
    <t xml:space="preserve">135  </t>
  </si>
  <si>
    <t>Turkmenistan</t>
  </si>
  <si>
    <t>1100</t>
  </si>
  <si>
    <t xml:space="preserve">154  </t>
  </si>
  <si>
    <t>Afghanistan</t>
  </si>
  <si>
    <t>1023</t>
  </si>
  <si>
    <t xml:space="preserve">183  </t>
  </si>
  <si>
    <t>Laos</t>
  </si>
  <si>
    <t>915</t>
  </si>
  <si>
    <t xml:space="preserve">182  </t>
  </si>
  <si>
    <t>Macau</t>
  </si>
  <si>
    <t>922</t>
  </si>
  <si>
    <t xml:space="preserve">190  </t>
  </si>
  <si>
    <t>Brunei</t>
  </si>
  <si>
    <t>28</t>
  </si>
  <si>
    <t>897</t>
  </si>
  <si>
    <t xml:space="preserve">156  </t>
  </si>
  <si>
    <t>Maldives</t>
  </si>
  <si>
    <t>1018</t>
  </si>
  <si>
    <t xml:space="preserve">184  </t>
  </si>
  <si>
    <t>Mongolia</t>
  </si>
  <si>
    <t>914</t>
  </si>
  <si>
    <t xml:space="preserve">207  </t>
  </si>
  <si>
    <t>Sri Lanka</t>
  </si>
  <si>
    <t>34</t>
  </si>
  <si>
    <t>825</t>
  </si>
  <si>
    <t xml:space="preserve">176  </t>
  </si>
  <si>
    <t>Nepal</t>
  </si>
  <si>
    <t>950</t>
  </si>
  <si>
    <t xml:space="preserve">157  </t>
  </si>
  <si>
    <t>C. Taipei</t>
  </si>
  <si>
    <t xml:space="preserve">174  </t>
  </si>
  <si>
    <t>Cambodia</t>
  </si>
  <si>
    <t>954</t>
  </si>
  <si>
    <t xml:space="preserve">186  </t>
  </si>
  <si>
    <t>Bhutan</t>
  </si>
  <si>
    <t>911</t>
  </si>
  <si>
    <t xml:space="preserve">158  </t>
  </si>
  <si>
    <t>Myanmar</t>
  </si>
  <si>
    <t>21</t>
  </si>
  <si>
    <t>1012</t>
  </si>
  <si>
    <t xml:space="preserve">153  </t>
  </si>
  <si>
    <t>Yemen</t>
  </si>
  <si>
    <t>1024</t>
  </si>
  <si>
    <t xml:space="preserve">199  </t>
  </si>
  <si>
    <t>Timor-Leste</t>
  </si>
  <si>
    <t>860</t>
  </si>
  <si>
    <t xml:space="preserve">205  </t>
  </si>
  <si>
    <t>Guam</t>
  </si>
  <si>
    <t>838</t>
  </si>
  <si>
    <t xml:space="preserve">195  </t>
  </si>
  <si>
    <t>Pakistan</t>
  </si>
  <si>
    <t>19</t>
  </si>
  <si>
    <t>867</t>
  </si>
  <si>
    <t xml:space="preserve">52  </t>
  </si>
  <si>
    <t>Ivory Coast</t>
  </si>
  <si>
    <t>CAF</t>
  </si>
  <si>
    <t xml:space="preserve">18  </t>
  </si>
  <si>
    <t>Senegal</t>
  </si>
  <si>
    <t>1585</t>
  </si>
  <si>
    <t xml:space="preserve">31  </t>
  </si>
  <si>
    <t>Nigeria</t>
  </si>
  <si>
    <t>1505</t>
  </si>
  <si>
    <t xml:space="preserve">23  </t>
  </si>
  <si>
    <t>Morocco</t>
  </si>
  <si>
    <t>1558</t>
  </si>
  <si>
    <t xml:space="preserve">46  </t>
  </si>
  <si>
    <t>Mali</t>
  </si>
  <si>
    <t>1443</t>
  </si>
  <si>
    <t xml:space="preserve">60  </t>
  </si>
  <si>
    <t>Ghana</t>
  </si>
  <si>
    <t>29</t>
  </si>
  <si>
    <t>1393</t>
  </si>
  <si>
    <t xml:space="preserve">41  </t>
  </si>
  <si>
    <t>Algeria</t>
  </si>
  <si>
    <t>1481</t>
  </si>
  <si>
    <t xml:space="preserve">40  </t>
  </si>
  <si>
    <t>Egypt</t>
  </si>
  <si>
    <t>1483</t>
  </si>
  <si>
    <t xml:space="preserve">38  </t>
  </si>
  <si>
    <t>Cameroon</t>
  </si>
  <si>
    <t>1485</t>
  </si>
  <si>
    <t xml:space="preserve">83  </t>
  </si>
  <si>
    <t>Guinea</t>
  </si>
  <si>
    <t>1295</t>
  </si>
  <si>
    <t xml:space="preserve">72  </t>
  </si>
  <si>
    <t>DR Congo</t>
  </si>
  <si>
    <t>1333</t>
  </si>
  <si>
    <t xml:space="preserve">30  </t>
  </si>
  <si>
    <t>Tunisia</t>
  </si>
  <si>
    <t>1508</t>
  </si>
  <si>
    <t xml:space="preserve">55  </t>
  </si>
  <si>
    <t>Burkina Faso</t>
  </si>
  <si>
    <t>36</t>
  </si>
  <si>
    <t>1426</t>
  </si>
  <si>
    <t xml:space="preserve">87  </t>
  </si>
  <si>
    <t>Zambia</t>
  </si>
  <si>
    <t>1271</t>
  </si>
  <si>
    <t xml:space="preserve">124  </t>
  </si>
  <si>
    <t>The Gambia</t>
  </si>
  <si>
    <t>1137</t>
  </si>
  <si>
    <t xml:space="preserve">116  </t>
  </si>
  <si>
    <t>Mozambique</t>
  </si>
  <si>
    <t>1165</t>
  </si>
  <si>
    <t xml:space="preserve">79  </t>
  </si>
  <si>
    <t>Gabon</t>
  </si>
  <si>
    <t>1302</t>
  </si>
  <si>
    <t xml:space="preserve">120  </t>
  </si>
  <si>
    <t>Angola</t>
  </si>
  <si>
    <t>1149</t>
  </si>
  <si>
    <t xml:space="preserve">126  </t>
  </si>
  <si>
    <t>Togo</t>
  </si>
  <si>
    <t>1130</t>
  </si>
  <si>
    <t xml:space="preserve">102  </t>
  </si>
  <si>
    <t>Kenya</t>
  </si>
  <si>
    <t>1202</t>
  </si>
  <si>
    <t xml:space="preserve">73  </t>
  </si>
  <si>
    <t>Cape Verde</t>
  </si>
  <si>
    <t>1331</t>
  </si>
  <si>
    <t xml:space="preserve">99  </t>
  </si>
  <si>
    <t>Congo</t>
  </si>
  <si>
    <t>1215</t>
  </si>
  <si>
    <t xml:space="preserve">91  </t>
  </si>
  <si>
    <t>Benin</t>
  </si>
  <si>
    <t>1259</t>
  </si>
  <si>
    <t xml:space="preserve">121  </t>
  </si>
  <si>
    <t>Libya</t>
  </si>
  <si>
    <t>1148</t>
  </si>
  <si>
    <t xml:space="preserve">68  </t>
  </si>
  <si>
    <t>South Africa</t>
  </si>
  <si>
    <t>1351</t>
  </si>
  <si>
    <t xml:space="preserve">123  </t>
  </si>
  <si>
    <t>Zimbabwe</t>
  </si>
  <si>
    <t>1139</t>
  </si>
  <si>
    <t xml:space="preserve">127  </t>
  </si>
  <si>
    <t>Comoros</t>
  </si>
  <si>
    <t>1127</t>
  </si>
  <si>
    <t xml:space="preserve">105  </t>
  </si>
  <si>
    <t>Madagascar</t>
  </si>
  <si>
    <t>33</t>
  </si>
  <si>
    <t>1194</t>
  </si>
  <si>
    <t xml:space="preserve">107  </t>
  </si>
  <si>
    <t>Mauritania</t>
  </si>
  <si>
    <t>1182</t>
  </si>
  <si>
    <t xml:space="preserve">141  </t>
  </si>
  <si>
    <t>Burundi</t>
  </si>
  <si>
    <t>1076</t>
  </si>
  <si>
    <t xml:space="preserve">115  </t>
  </si>
  <si>
    <t>Guinea-Bissau</t>
  </si>
  <si>
    <t>16</t>
  </si>
  <si>
    <t>1166</t>
  </si>
  <si>
    <t xml:space="preserve">113  </t>
  </si>
  <si>
    <t>Sierra Leone</t>
  </si>
  <si>
    <t xml:space="preserve">150  </t>
  </si>
  <si>
    <t>Liberia</t>
  </si>
  <si>
    <t>1051</t>
  </si>
  <si>
    <t xml:space="preserve">117  </t>
  </si>
  <si>
    <t>Namibia</t>
  </si>
  <si>
    <t>1164</t>
  </si>
  <si>
    <t xml:space="preserve">119  </t>
  </si>
  <si>
    <t>Niger</t>
  </si>
  <si>
    <t>1155</t>
  </si>
  <si>
    <t xml:space="preserve">122  </t>
  </si>
  <si>
    <t>Malawi</t>
  </si>
  <si>
    <t>1145</t>
  </si>
  <si>
    <t xml:space="preserve">131  </t>
  </si>
  <si>
    <t>Tanzania</t>
  </si>
  <si>
    <t>1122</t>
  </si>
  <si>
    <t xml:space="preserve">98  </t>
  </si>
  <si>
    <t>Equat. Guinea</t>
  </si>
  <si>
    <t xml:space="preserve">90  </t>
  </si>
  <si>
    <t>Uganda</t>
  </si>
  <si>
    <t>40</t>
  </si>
  <si>
    <t xml:space="preserve">130  </t>
  </si>
  <si>
    <t>Sudan</t>
  </si>
  <si>
    <t>1125</t>
  </si>
  <si>
    <t xml:space="preserve">146  </t>
  </si>
  <si>
    <t>Botswana</t>
  </si>
  <si>
    <t>1060</t>
  </si>
  <si>
    <t xml:space="preserve">181  </t>
  </si>
  <si>
    <t>Chad</t>
  </si>
  <si>
    <t>932</t>
  </si>
  <si>
    <t xml:space="preserve">136  </t>
  </si>
  <si>
    <t>Rwanda</t>
  </si>
  <si>
    <t>32</t>
  </si>
  <si>
    <t>1095</t>
  </si>
  <si>
    <t xml:space="preserve">138  </t>
  </si>
  <si>
    <t>Ethiopia</t>
  </si>
  <si>
    <t>1088</t>
  </si>
  <si>
    <t xml:space="preserve">204  </t>
  </si>
  <si>
    <t>Somalia</t>
  </si>
  <si>
    <t>855</t>
  </si>
  <si>
    <t xml:space="preserve">165  </t>
  </si>
  <si>
    <t>South Sudan</t>
  </si>
  <si>
    <t>984</t>
  </si>
  <si>
    <t xml:space="preserve">201  </t>
  </si>
  <si>
    <t>Eritrea</t>
  </si>
  <si>
    <t>856</t>
  </si>
  <si>
    <t xml:space="preserve">133  </t>
  </si>
  <si>
    <t>Central Africa</t>
  </si>
  <si>
    <t>1116</t>
  </si>
  <si>
    <t xml:space="preserve">145  </t>
  </si>
  <si>
    <t>Lesotho</t>
  </si>
  <si>
    <t>1061</t>
  </si>
  <si>
    <t xml:space="preserve">180  </t>
  </si>
  <si>
    <t>Mauritius</t>
  </si>
  <si>
    <t xml:space="preserve">198  </t>
  </si>
  <si>
    <t>Seychelles</t>
  </si>
  <si>
    <t xml:space="preserve">187  </t>
  </si>
  <si>
    <t>São Tomé and P.</t>
  </si>
  <si>
    <t>908</t>
  </si>
  <si>
    <t xml:space="preserve">193  </t>
  </si>
  <si>
    <t>Djibouti</t>
  </si>
  <si>
    <t>878</t>
  </si>
  <si>
    <t xml:space="preserve">166  </t>
  </si>
  <si>
    <t>Barbados</t>
  </si>
  <si>
    <t>-</t>
  </si>
  <si>
    <t>CONCACAF</t>
  </si>
  <si>
    <t>982</t>
  </si>
  <si>
    <t xml:space="preserve">185  </t>
  </si>
  <si>
    <t>Dominica</t>
  </si>
  <si>
    <t>912</t>
  </si>
  <si>
    <t xml:space="preserve">203  </t>
  </si>
  <si>
    <t>Bahamas</t>
  </si>
  <si>
    <t xml:space="preserve">209  </t>
  </si>
  <si>
    <t>B. Virgin</t>
  </si>
  <si>
    <t>809</t>
  </si>
  <si>
    <t xml:space="preserve">210  </t>
  </si>
  <si>
    <t>Anguilla</t>
  </si>
  <si>
    <t>791</t>
  </si>
  <si>
    <t xml:space="preserve">14  </t>
  </si>
  <si>
    <t>USA</t>
  </si>
  <si>
    <t>1635</t>
  </si>
  <si>
    <t xml:space="preserve">43  </t>
  </si>
  <si>
    <t>Canada</t>
  </si>
  <si>
    <t>1474</t>
  </si>
  <si>
    <t xml:space="preserve">12  </t>
  </si>
  <si>
    <t>Mexico</t>
  </si>
  <si>
    <t>1650</t>
  </si>
  <si>
    <t xml:space="preserve">62  </t>
  </si>
  <si>
    <t>Jamaica</t>
  </si>
  <si>
    <t>1382</t>
  </si>
  <si>
    <t xml:space="preserve">61  </t>
  </si>
  <si>
    <t>Panama</t>
  </si>
  <si>
    <t>17</t>
  </si>
  <si>
    <t>1389</t>
  </si>
  <si>
    <t xml:space="preserve">84  </t>
  </si>
  <si>
    <t>Curaçao</t>
  </si>
  <si>
    <t>1293</t>
  </si>
  <si>
    <t xml:space="preserve">34  </t>
  </si>
  <si>
    <t>Costa Rica</t>
  </si>
  <si>
    <t>1500</t>
  </si>
  <si>
    <t xml:space="preserve">80  </t>
  </si>
  <si>
    <t>Honduras</t>
  </si>
  <si>
    <t>1300</t>
  </si>
  <si>
    <t xml:space="preserve">143  </t>
  </si>
  <si>
    <t>Suriname</t>
  </si>
  <si>
    <t>1072</t>
  </si>
  <si>
    <t xml:space="preserve">101  </t>
  </si>
  <si>
    <t>Trinidad</t>
  </si>
  <si>
    <t>20</t>
  </si>
  <si>
    <t>1206</t>
  </si>
  <si>
    <t xml:space="preserve">88  </t>
  </si>
  <si>
    <t>Haiti</t>
  </si>
  <si>
    <t>1269</t>
  </si>
  <si>
    <t xml:space="preserve">118  </t>
  </si>
  <si>
    <t>Guatemala</t>
  </si>
  <si>
    <t>1162</t>
  </si>
  <si>
    <t xml:space="preserve">71  </t>
  </si>
  <si>
    <t>El Salvador</t>
  </si>
  <si>
    <t xml:space="preserve">167  </t>
  </si>
  <si>
    <t>Cuba</t>
  </si>
  <si>
    <t>979</t>
  </si>
  <si>
    <t xml:space="preserve">151  </t>
  </si>
  <si>
    <t>Dominican Rep.</t>
  </si>
  <si>
    <t>1032</t>
  </si>
  <si>
    <t xml:space="preserve">168  </t>
  </si>
  <si>
    <t>Bermuda</t>
  </si>
  <si>
    <t>977</t>
  </si>
  <si>
    <t xml:space="preserve">139  </t>
  </si>
  <si>
    <t>Nicaragua</t>
  </si>
  <si>
    <t>1079</t>
  </si>
  <si>
    <t xml:space="preserve">140  </t>
  </si>
  <si>
    <t>St. Kitts/Nevis</t>
  </si>
  <si>
    <t>1077</t>
  </si>
  <si>
    <t xml:space="preserve">170  </t>
  </si>
  <si>
    <t>Puerto Rico</t>
  </si>
  <si>
    <t>974</t>
  </si>
  <si>
    <t xml:space="preserve">178  </t>
  </si>
  <si>
    <t>Montserrat</t>
  </si>
  <si>
    <t>941</t>
  </si>
  <si>
    <t xml:space="preserve">175  </t>
  </si>
  <si>
    <t>Belize</t>
  </si>
  <si>
    <t>951</t>
  </si>
  <si>
    <t xml:space="preserve">172  </t>
  </si>
  <si>
    <t>Guyana</t>
  </si>
  <si>
    <t>969</t>
  </si>
  <si>
    <t xml:space="preserve">202  </t>
  </si>
  <si>
    <t>Aruba</t>
  </si>
  <si>
    <t xml:space="preserve">173  </t>
  </si>
  <si>
    <t>Saint Lucia</t>
  </si>
  <si>
    <t>966</t>
  </si>
  <si>
    <t xml:space="preserve">132  </t>
  </si>
  <si>
    <t>Antigua and B.</t>
  </si>
  <si>
    <t>1117</t>
  </si>
  <si>
    <t xml:space="preserve">171  </t>
  </si>
  <si>
    <t>Grenada</t>
  </si>
  <si>
    <t xml:space="preserve">206  </t>
  </si>
  <si>
    <t>Turks-Caicos</t>
  </si>
  <si>
    <t>832</t>
  </si>
  <si>
    <t xml:space="preserve">208  </t>
  </si>
  <si>
    <t>US Virgin</t>
  </si>
  <si>
    <t>824</t>
  </si>
  <si>
    <t xml:space="preserve">179  </t>
  </si>
  <si>
    <t>St. Vincent</t>
  </si>
  <si>
    <t>940</t>
  </si>
  <si>
    <t xml:space="preserve">196  </t>
  </si>
  <si>
    <t>Cayman Islands</t>
  </si>
  <si>
    <t>866</t>
  </si>
  <si>
    <t xml:space="preserve">1  </t>
  </si>
  <si>
    <t>Brazil</t>
  </si>
  <si>
    <t>CONMEBOL</t>
  </si>
  <si>
    <t>1838</t>
  </si>
  <si>
    <t xml:space="preserve">3  </t>
  </si>
  <si>
    <t>Argentina</t>
  </si>
  <si>
    <t>1771</t>
  </si>
  <si>
    <t xml:space="preserve">13  </t>
  </si>
  <si>
    <t>Uruguay</t>
  </si>
  <si>
    <t>1641</t>
  </si>
  <si>
    <t xml:space="preserve">17  </t>
  </si>
  <si>
    <t>Colombia</t>
  </si>
  <si>
    <t>1604</t>
  </si>
  <si>
    <t xml:space="preserve">44  </t>
  </si>
  <si>
    <t>Ecuador</t>
  </si>
  <si>
    <t>1464</t>
  </si>
  <si>
    <t xml:space="preserve">50  </t>
  </si>
  <si>
    <t>Paraguay</t>
  </si>
  <si>
    <t>1440</t>
  </si>
  <si>
    <t xml:space="preserve">29  </t>
  </si>
  <si>
    <t>Chile</t>
  </si>
  <si>
    <t>1515</t>
  </si>
  <si>
    <t xml:space="preserve">21  </t>
  </si>
  <si>
    <t>Peru</t>
  </si>
  <si>
    <t>1562</t>
  </si>
  <si>
    <t xml:space="preserve">56  </t>
  </si>
  <si>
    <t>Venezuela</t>
  </si>
  <si>
    <t>1405</t>
  </si>
  <si>
    <t xml:space="preserve">81  </t>
  </si>
  <si>
    <t>Bolivia</t>
  </si>
  <si>
    <t>1299</t>
  </si>
  <si>
    <t xml:space="preserve">197  </t>
  </si>
  <si>
    <t>Tonga</t>
  </si>
  <si>
    <t>18</t>
  </si>
  <si>
    <t>OFC</t>
  </si>
  <si>
    <t>862</t>
  </si>
  <si>
    <t xml:space="preserve">103  </t>
  </si>
  <si>
    <t>New Zealand</t>
  </si>
  <si>
    <t xml:space="preserve">163  </t>
  </si>
  <si>
    <t>Fiji</t>
  </si>
  <si>
    <t>993</t>
  </si>
  <si>
    <t xml:space="preserve">162  </t>
  </si>
  <si>
    <t>Tahiti</t>
  </si>
  <si>
    <t>995</t>
  </si>
  <si>
    <t xml:space="preserve">137  </t>
  </si>
  <si>
    <t>Solomon Islands</t>
  </si>
  <si>
    <t>1093</t>
  </si>
  <si>
    <t xml:space="preserve">189  </t>
  </si>
  <si>
    <t>Cook Islands</t>
  </si>
  <si>
    <t>899</t>
  </si>
  <si>
    <t xml:space="preserve">164  </t>
  </si>
  <si>
    <t>Vanuatu</t>
  </si>
  <si>
    <t>991</t>
  </si>
  <si>
    <t xml:space="preserve">161  </t>
  </si>
  <si>
    <t>Papua N. Guinea</t>
  </si>
  <si>
    <t>998</t>
  </si>
  <si>
    <t xml:space="preserve">160  </t>
  </si>
  <si>
    <t>New Caledonia</t>
  </si>
  <si>
    <t>1000</t>
  </si>
  <si>
    <t xml:space="preserve">191  </t>
  </si>
  <si>
    <t>Samoa</t>
  </si>
  <si>
    <t>894</t>
  </si>
  <si>
    <t xml:space="preserve">188  </t>
  </si>
  <si>
    <t>A. Samoa</t>
  </si>
  <si>
    <t>900</t>
  </si>
  <si>
    <t xml:space="preserve">5  </t>
  </si>
  <si>
    <t>England</t>
  </si>
  <si>
    <t>UEFA</t>
  </si>
  <si>
    <t>1737</t>
  </si>
  <si>
    <t xml:space="preserve">4  </t>
  </si>
  <si>
    <t>France</t>
  </si>
  <si>
    <t>1765</t>
  </si>
  <si>
    <t xml:space="preserve">9  </t>
  </si>
  <si>
    <t>Portugal</t>
  </si>
  <si>
    <t>1679</t>
  </si>
  <si>
    <t xml:space="preserve">11  </t>
  </si>
  <si>
    <t>Germany</t>
  </si>
  <si>
    <t>1659</t>
  </si>
  <si>
    <t xml:space="preserve">6  </t>
  </si>
  <si>
    <t>Spain</t>
  </si>
  <si>
    <t>1717</t>
  </si>
  <si>
    <t xml:space="preserve">8  </t>
  </si>
  <si>
    <t>Netherlands</t>
  </si>
  <si>
    <t xml:space="preserve">7  </t>
  </si>
  <si>
    <t>Italy</t>
  </si>
  <si>
    <t>1714</t>
  </si>
  <si>
    <t xml:space="preserve">2  </t>
  </si>
  <si>
    <t>Belgium</t>
  </si>
  <si>
    <t>1822</t>
  </si>
  <si>
    <t xml:space="preserve">15  </t>
  </si>
  <si>
    <t>Croatia</t>
  </si>
  <si>
    <t>1632</t>
  </si>
  <si>
    <t xml:space="preserve">36  </t>
  </si>
  <si>
    <t>Norway</t>
  </si>
  <si>
    <t>1489</t>
  </si>
  <si>
    <t xml:space="preserve">10  </t>
  </si>
  <si>
    <t>Denmark</t>
  </si>
  <si>
    <t>1665</t>
  </si>
  <si>
    <t xml:space="preserve">25  </t>
  </si>
  <si>
    <t>Serbia</t>
  </si>
  <si>
    <t>1550</t>
  </si>
  <si>
    <t xml:space="preserve">33  </t>
  </si>
  <si>
    <t>Austria</t>
  </si>
  <si>
    <t>1502</t>
  </si>
  <si>
    <t xml:space="preserve">45  </t>
  </si>
  <si>
    <t>Scotland</t>
  </si>
  <si>
    <t>1463</t>
  </si>
  <si>
    <t xml:space="preserve">26  </t>
  </si>
  <si>
    <t>Poland</t>
  </si>
  <si>
    <t>1546</t>
  </si>
  <si>
    <t xml:space="preserve">16  </t>
  </si>
  <si>
    <t>Switzerland</t>
  </si>
  <si>
    <t>1621</t>
  </si>
  <si>
    <t xml:space="preserve">32  </t>
  </si>
  <si>
    <t>Czechia</t>
  </si>
  <si>
    <t>1503</t>
  </si>
  <si>
    <t xml:space="preserve">20  </t>
  </si>
  <si>
    <t>Sweden</t>
  </si>
  <si>
    <t>1563</t>
  </si>
  <si>
    <t xml:space="preserve">27  </t>
  </si>
  <si>
    <t>Ukraine</t>
  </si>
  <si>
    <t>1543</t>
  </si>
  <si>
    <t xml:space="preserve">42  </t>
  </si>
  <si>
    <t>Türkiye</t>
  </si>
  <si>
    <t>1475</t>
  </si>
  <si>
    <t xml:space="preserve">19  </t>
  </si>
  <si>
    <t>Wales</t>
  </si>
  <si>
    <t>1582</t>
  </si>
  <si>
    <t xml:space="preserve">49  </t>
  </si>
  <si>
    <t>Greece</t>
  </si>
  <si>
    <t>1441</t>
  </si>
  <si>
    <t xml:space="preserve">51  </t>
  </si>
  <si>
    <t>Slovakia</t>
  </si>
  <si>
    <t xml:space="preserve">47  </t>
  </si>
  <si>
    <t>Ireland</t>
  </si>
  <si>
    <t xml:space="preserve">35  </t>
  </si>
  <si>
    <t>Russia</t>
  </si>
  <si>
    <t>1493</t>
  </si>
  <si>
    <t xml:space="preserve">65  </t>
  </si>
  <si>
    <t>Slovenia</t>
  </si>
  <si>
    <t>1372</t>
  </si>
  <si>
    <t xml:space="preserve">37  </t>
  </si>
  <si>
    <t>Hungary</t>
  </si>
  <si>
    <t>1487</t>
  </si>
  <si>
    <t xml:space="preserve">82  </t>
  </si>
  <si>
    <t>Georgia</t>
  </si>
  <si>
    <t>1296</t>
  </si>
  <si>
    <t xml:space="preserve">66  </t>
  </si>
  <si>
    <t>Albania</t>
  </si>
  <si>
    <t>1362</t>
  </si>
  <si>
    <t xml:space="preserve">106  </t>
  </si>
  <si>
    <t>Kosovo</t>
  </si>
  <si>
    <t>1184</t>
  </si>
  <si>
    <t xml:space="preserve">54  </t>
  </si>
  <si>
    <t>Romania</t>
  </si>
  <si>
    <t>1428</t>
  </si>
  <si>
    <t xml:space="preserve">57  </t>
  </si>
  <si>
    <t>Bosnia</t>
  </si>
  <si>
    <t>1404</t>
  </si>
  <si>
    <t xml:space="preserve">64  </t>
  </si>
  <si>
    <t>North Macedonia</t>
  </si>
  <si>
    <t>1375</t>
  </si>
  <si>
    <t xml:space="preserve">67  </t>
  </si>
  <si>
    <t>Montenegro</t>
  </si>
  <si>
    <t>35</t>
  </si>
  <si>
    <t>1355</t>
  </si>
  <si>
    <t xml:space="preserve">59  </t>
  </si>
  <si>
    <t>Finland</t>
  </si>
  <si>
    <t>1398</t>
  </si>
  <si>
    <t xml:space="preserve">92  </t>
  </si>
  <si>
    <t>Armenia</t>
  </si>
  <si>
    <t>1242</t>
  </si>
  <si>
    <t xml:space="preserve">76  </t>
  </si>
  <si>
    <t>Israel</t>
  </si>
  <si>
    <t>1316</t>
  </si>
  <si>
    <t xml:space="preserve">63  </t>
  </si>
  <si>
    <t>Iceland</t>
  </si>
  <si>
    <t>1380</t>
  </si>
  <si>
    <t xml:space="preserve">58  </t>
  </si>
  <si>
    <t>N. Ireland</t>
  </si>
  <si>
    <t>1399</t>
  </si>
  <si>
    <t xml:space="preserve">93  </t>
  </si>
  <si>
    <t>Luxembourg</t>
  </si>
  <si>
    <t>1235</t>
  </si>
  <si>
    <t xml:space="preserve">74  </t>
  </si>
  <si>
    <t>Bulgaria</t>
  </si>
  <si>
    <t>1325</t>
  </si>
  <si>
    <t xml:space="preserve">108  </t>
  </si>
  <si>
    <t>Cyprus</t>
  </si>
  <si>
    <t>1181</t>
  </si>
  <si>
    <t xml:space="preserve">114  </t>
  </si>
  <si>
    <t>Kazakhstan</t>
  </si>
  <si>
    <t xml:space="preserve">128  </t>
  </si>
  <si>
    <t>Azerbaijan</t>
  </si>
  <si>
    <t xml:space="preserve">96  </t>
  </si>
  <si>
    <t>Belarus</t>
  </si>
  <si>
    <t>1227</t>
  </si>
  <si>
    <t xml:space="preserve">177  </t>
  </si>
  <si>
    <t>Moldova</t>
  </si>
  <si>
    <t>945</t>
  </si>
  <si>
    <t xml:space="preserve">129  </t>
  </si>
  <si>
    <t>Latvia</t>
  </si>
  <si>
    <t xml:space="preserve">110  </t>
  </si>
  <si>
    <t>Estonia</t>
  </si>
  <si>
    <t>1177</t>
  </si>
  <si>
    <t xml:space="preserve">169  </t>
  </si>
  <si>
    <t>Malta</t>
  </si>
  <si>
    <t>975</t>
  </si>
  <si>
    <t xml:space="preserve">142  </t>
  </si>
  <si>
    <t>Lithuania</t>
  </si>
  <si>
    <t>1074</t>
  </si>
  <si>
    <t xml:space="preserve">125  </t>
  </si>
  <si>
    <t>Faroe Islands</t>
  </si>
  <si>
    <t>1136</t>
  </si>
  <si>
    <t xml:space="preserve">152  </t>
  </si>
  <si>
    <t>Andorra</t>
  </si>
  <si>
    <t>1029</t>
  </si>
  <si>
    <t xml:space="preserve">200  </t>
  </si>
  <si>
    <t>Gibraltar</t>
  </si>
  <si>
    <t>857</t>
  </si>
  <si>
    <t xml:space="preserve">211  </t>
  </si>
  <si>
    <t>San Marino</t>
  </si>
  <si>
    <t>764</t>
  </si>
  <si>
    <t xml:space="preserve">194  </t>
  </si>
  <si>
    <t>Liechtenstein</t>
  </si>
  <si>
    <t>874</t>
  </si>
  <si>
    <t>home</t>
  </si>
  <si>
    <t>away</t>
  </si>
  <si>
    <t>home_goal</t>
  </si>
  <si>
    <t>away_goal</t>
  </si>
  <si>
    <t>confederation</t>
  </si>
  <si>
    <t>mean_1</t>
  </si>
  <si>
    <t>mean_2</t>
  </si>
  <si>
    <t>ranking_1</t>
  </si>
  <si>
    <t>ranking_2</t>
  </si>
  <si>
    <t>market_value_1(million)</t>
  </si>
  <si>
    <t>market_value_2(million)</t>
  </si>
  <si>
    <t>ranking_point_1</t>
  </si>
  <si>
    <t>ranking_point_2</t>
  </si>
  <si>
    <t>CONCAF</t>
  </si>
  <si>
    <t>Seleção</t>
  </si>
  <si>
    <t>Grupo</t>
  </si>
  <si>
    <t>GrupoNumero</t>
  </si>
  <si>
    <t>NomeEmIngles</t>
  </si>
  <si>
    <t>Saldo</t>
  </si>
  <si>
    <t>Ranking</t>
  </si>
  <si>
    <t>Ranking Point</t>
  </si>
  <si>
    <t>COF</t>
  </si>
  <si>
    <t>overall</t>
  </si>
  <si>
    <t>ATK</t>
  </si>
  <si>
    <t>DEF</t>
  </si>
  <si>
    <t>Copas</t>
  </si>
  <si>
    <t>Copas2</t>
  </si>
  <si>
    <t>LinkBandeira</t>
  </si>
  <si>
    <t>LinkBandeira2</t>
  </si>
  <si>
    <t>JogadorDestaque</t>
  </si>
  <si>
    <t>FotoJogadorDestaque</t>
  </si>
  <si>
    <t>ELO_Total</t>
  </si>
  <si>
    <t>ELO_GolsPro</t>
  </si>
  <si>
    <t>ELO_GolsTomados</t>
  </si>
  <si>
    <t>RankingELO</t>
  </si>
  <si>
    <t>TendenciaELO</t>
  </si>
  <si>
    <t>GPMedio</t>
  </si>
  <si>
    <t>GTMedio</t>
  </si>
  <si>
    <t>ATAQUE</t>
  </si>
  <si>
    <t>DEFESA</t>
  </si>
  <si>
    <t>Catar</t>
  </si>
  <si>
    <t>A</t>
  </si>
  <si>
    <t>A1</t>
  </si>
  <si>
    <t>https://cloudinary.fifa.com/api/v3/picture/flags-sq-2/QAT?tx=c_fill,g_auto,q_auto</t>
  </si>
  <si>
    <t>https://flagdownload.com/wp-content/uploads/Flag_of_Qatar_Flat_Round_Corner-512x512.png</t>
  </si>
  <si>
    <t>Almoez Ali</t>
  </si>
  <si>
    <t>https://github.com/ricardorocha86/PrevisaoEsportiva/blob/main/FotoJogadores/Slide22.JPG?raw=true</t>
  </si>
  <si>
    <t>Equador</t>
  </si>
  <si>
    <t>A2</t>
  </si>
  <si>
    <t>https://cloudinary.fifa.com/api/v3/picture/flags-sq-2/ECU?tx=c_fill,g_auto,q_auto</t>
  </si>
  <si>
    <t>https://flagdownload.com/wp-content/uploads/Flag_of_Ecuador_Flat_Round_Corner-512x512.png</t>
  </si>
  <si>
    <t>Pervis Estupiñán</t>
  </si>
  <si>
    <t>https://github.com/ricardorocha86/PrevisaoEsportiva/blob/main/FotoJogadores/Slide10.JPG?raw=true</t>
  </si>
  <si>
    <t>A3</t>
  </si>
  <si>
    <t>https://cloudinary.fifa.com/api/v3/picture/flags-sq-2/SEN?tx=c_fill,g_auto,q_auto</t>
  </si>
  <si>
    <t>https://flagdownload.com/wp-content/uploads/Flag_of_Senegal_Flat_Round_Corner-512x512.png</t>
  </si>
  <si>
    <t>Sadio Mané</t>
  </si>
  <si>
    <t>https://github.com/ricardorocha86/PrevisaoEsportiva/blob/main/FotoJogadores/Slide24.JPG?raw=true</t>
  </si>
  <si>
    <t>Holanda</t>
  </si>
  <si>
    <t>A4</t>
  </si>
  <si>
    <t>https://cloudinary.fifa.com/api/v3/picture/flags-sq-2/NED?tx=c_fill,g_auto,q_auto</t>
  </si>
  <si>
    <t>https://flagdownload.com/wp-content/uploads/Flag_of_Netherlands_Flat_Round_Corner-512x512.png</t>
  </si>
  <si>
    <t>Virgil Van Dijk</t>
  </si>
  <si>
    <t>https://github.com/ricardorocha86/PrevisaoEsportiva/blob/main/FotoJogadores/Slide19.JPG?raw=true</t>
  </si>
  <si>
    <t>Inglaterra</t>
  </si>
  <si>
    <t>B</t>
  </si>
  <si>
    <t>B1</t>
  </si>
  <si>
    <t>https://cloudinary.fifa.com/api/v3/picture/flags-sq-2/ENG?tx=c_fill,g_auto,q_auto</t>
  </si>
  <si>
    <t>https://flagdownload.com/wp-content/uploads/Flag_of_England_Flat_Round_Corner-512x512.png</t>
  </si>
  <si>
    <t>Harry Kane</t>
  </si>
  <si>
    <t>https://github.com/ricardorocha86/PrevisaoEsportiva/blob/main/FotoJogadores/Slide11.JPG?raw=true</t>
  </si>
  <si>
    <t>Irã</t>
  </si>
  <si>
    <t>B2</t>
  </si>
  <si>
    <t>https://cloudinary.fifa.com/api/v3/picture/flags-sq-2/IRN?tx=c_fill,g_auto,q_auto</t>
  </si>
  <si>
    <t>https://flagdownload.com/wp-content/uploads/Flag_of_Iran_Flat_Round_Corner-512x512.png</t>
  </si>
  <si>
    <t>Sardar Azmoun</t>
  </si>
  <si>
    <t>https://github.com/ricardorocha86/PrevisaoEsportiva/blob/main/FotoJogadores/Slide15.JPG?raw=true</t>
  </si>
  <si>
    <t>Estados Unidos</t>
  </si>
  <si>
    <t>B3</t>
  </si>
  <si>
    <t>United States</t>
  </si>
  <si>
    <t>https://cloudinary.fifa.com/api/v3/picture/flags-sq-2/USA?tx=c_fill,g_auto,q_auto</t>
  </si>
  <si>
    <t>https://flagdownload.com/wp-content/uploads/Flag_of_United_States_Flat_Round_Corner-512x512.png</t>
  </si>
  <si>
    <t>Christian Pulisic</t>
  </si>
  <si>
    <t>https://github.com/ricardorocha86/PrevisaoEsportiva/blob/main/FotoJogadores/Slide30.JPG?raw=true</t>
  </si>
  <si>
    <t>País de Gales</t>
  </si>
  <si>
    <t>B4</t>
  </si>
  <si>
    <t>https://cloudinary.fifa.com/api/v3/picture/flags-sq-2/WAL?tx=c_fill,g_auto,q_auto</t>
  </si>
  <si>
    <t>https://flagdownload.com/wp-content/uploads/Flag_of_Wales_Flat_Round_Corner-512x512.png</t>
  </si>
  <si>
    <t>Gareth Bale</t>
  </si>
  <si>
    <t>https://github.com/ricardorocha86/PrevisaoEsportiva/blob/main/FotoJogadores/Slide32.JPG?raw=true</t>
  </si>
  <si>
    <t>C</t>
  </si>
  <si>
    <t>C1</t>
  </si>
  <si>
    <t>https://cloudinary.fifa.com/api/v3/picture/flags-sq-2/ARG?tx=c_fill,g_auto,q_auto</t>
  </si>
  <si>
    <t>https://flagdownload.com/wp-content/uploads/Flag_of_Argentina_Flat_Round_Corner-512x512.png</t>
  </si>
  <si>
    <t>Lionel Messi</t>
  </si>
  <si>
    <t>https://github.com/ricardorocha86/PrevisaoEsportiva/blob/main/FotoJogadores/Slide1.JPG?raw=true</t>
  </si>
  <si>
    <t>Arábia Saudita</t>
  </si>
  <si>
    <t>C2</t>
  </si>
  <si>
    <t>https://cloudinary.fifa.com/api/v3/picture/flags-sq-2/KSA?tx=c_fill,g_auto,q_auto</t>
  </si>
  <si>
    <t>https://flagdownload.com/wp-content/uploads/Flag_of_Saudi_Arabia_Flat_Round_Corner-512x512.png</t>
  </si>
  <si>
    <t>Salem Al-Dawsari</t>
  </si>
  <si>
    <t>https://github.com/ricardorocha86/PrevisaoEsportiva/blob/main/FotoJogadores/Slide23.JPG?raw=true</t>
  </si>
  <si>
    <t>México</t>
  </si>
  <si>
    <t>C3</t>
  </si>
  <si>
    <t>https://cloudinary.fifa.com/api/v3/picture/flags-sq-2/MEX?tx=c_fill,g_auto,q_auto</t>
  </si>
  <si>
    <t>https://flagdownload.com/wp-content/uploads/Flag_of_Mexico_Flat_Round_Corner-512x512.png</t>
  </si>
  <si>
    <t>Raúl Jiménez</t>
  </si>
  <si>
    <t>https://github.com/ricardorocha86/PrevisaoEsportiva/blob/main/FotoJogadores/Slide17.JPG?raw=true</t>
  </si>
  <si>
    <t>Polônia</t>
  </si>
  <si>
    <t>C4</t>
  </si>
  <si>
    <t>https://cloudinary.fifa.com/api/v3/picture/flags-sq-2/POL?tx=c_fill,g_auto,q_auto</t>
  </si>
  <si>
    <t>https://flagdownload.com/wp-content/uploads/Flag_of_Poland_Flat_Round_Corner-512x512.png</t>
  </si>
  <si>
    <t>Robert Lewandowski</t>
  </si>
  <si>
    <t>https://github.com/ricardorocha86/PrevisaoEsportiva/blob/main/FotoJogadores/Slide20.JPG?raw=true</t>
  </si>
  <si>
    <t>França</t>
  </si>
  <si>
    <t>D</t>
  </si>
  <si>
    <t>D1</t>
  </si>
  <si>
    <t>https://cloudinary.fifa.com/api/v3/picture/flags-sq-2/FRA?tx=c_fill,g_auto,q_auto</t>
  </si>
  <si>
    <t>https://flagdownload.com/wp-content/uploads/Flag_of_France_Flat_Round_Corner-512x512.png</t>
  </si>
  <si>
    <t>Kylian Mbappé</t>
  </si>
  <si>
    <t>https://github.com/ricardorocha86/PrevisaoEsportiva/blob/main/FotoJogadores/Slide12.JPG?raw=true</t>
  </si>
  <si>
    <t>Dinamarca</t>
  </si>
  <si>
    <t>D2</t>
  </si>
  <si>
    <t>https://cloudinary.fifa.com/api/v3/picture/flags-sq-2/DEN?tx=c_fill,g_auto,q_auto</t>
  </si>
  <si>
    <t>https://flagdownload.com/wp-content/uploads/Flag_of_Denmark_Flat_Round_Corner-512x512.png</t>
  </si>
  <si>
    <t>Christian Eriksen</t>
  </si>
  <si>
    <t>https://github.com/ricardorocha86/PrevisaoEsportiva/blob/main/FotoJogadores/Slide9.JPG?raw=true</t>
  </si>
  <si>
    <t>Tunísia</t>
  </si>
  <si>
    <t>D3</t>
  </si>
  <si>
    <t>https://cloudinary.fifa.com/api/v3/picture/flags-sq-2/TUN?tx=c_fill,g_auto,q_auto</t>
  </si>
  <si>
    <t>https://flagdownload.com/wp-content/uploads/Flag_of_Tunisia_Flat_Round_Corner-512x512.png</t>
  </si>
  <si>
    <t>Wahbi Khazri</t>
  </si>
  <si>
    <t>https://github.com/ricardorocha86/PrevisaoEsportiva/blob/main/FotoJogadores/Slide29.JPG?raw=true</t>
  </si>
  <si>
    <t>Austrália</t>
  </si>
  <si>
    <t>D4</t>
  </si>
  <si>
    <t>https://cloudinary.fifa.com/api/v3/picture/flags-sq-2/AUS?tx=c_fill,g_auto,q_auto</t>
  </si>
  <si>
    <t>https://flagdownload.com/wp-content/uploads/Flag_of_Australia_Flat_Round_Corner-512x512.png</t>
  </si>
  <si>
    <t>Ajdin Hrustic</t>
  </si>
  <si>
    <t>https://github.com/ricardorocha86/PrevisaoEsportiva/blob/main/FotoJogadores/Slide2.JPG?raw=true</t>
  </si>
  <si>
    <t>Espanha</t>
  </si>
  <si>
    <t>E</t>
  </si>
  <si>
    <t>E1</t>
  </si>
  <si>
    <t>https://cloudinary.fifa.com/api/v3/picture/flags-sq-2/ESP?tx=c_fill,g_auto,q_auto</t>
  </si>
  <si>
    <t>https://flagdownload.com/wp-content/uploads/Flag_of_Spain_Flat_Round_Corner-512x512.png</t>
  </si>
  <si>
    <t>Pedri</t>
  </si>
  <si>
    <t>https://github.com/ricardorocha86/PrevisaoEsportiva/blob/main/FotoJogadores/Slide27.JPG?raw=true</t>
  </si>
  <si>
    <t>Alemanha</t>
  </si>
  <si>
    <t>E2</t>
  </si>
  <si>
    <t>https://cloudinary.fifa.com/api/v3/picture/flags-sq-2/GER?tx=c_fill,g_auto,q_auto</t>
  </si>
  <si>
    <t>https://flagdownload.com/wp-content/uploads/Flag_of_Germany_Flat_Round_Corner-512x512.png</t>
  </si>
  <si>
    <t>Thomas Müller</t>
  </si>
  <si>
    <t>https://github.com/ricardorocha86/PrevisaoEsportiva/blob/main/FotoJogadores/Slide13.JPG?raw=true</t>
  </si>
  <si>
    <t>Japão</t>
  </si>
  <si>
    <t>E3</t>
  </si>
  <si>
    <t>https://cloudinary.fifa.com/api/v3/picture/flags-sq-2/JPN?tx=c_fill,g_auto,q_auto</t>
  </si>
  <si>
    <t>https://flagdownload.com/wp-content/uploads/Flag_of_Japan_Flat_Round_Corner-512x512.png</t>
  </si>
  <si>
    <t>Takumi Minamino</t>
  </si>
  <si>
    <t>https://github.com/ricardorocha86/PrevisaoEsportiva/blob/main/FotoJogadores/Slide16.JPG?raw=true</t>
  </si>
  <si>
    <t>E4</t>
  </si>
  <si>
    <t>https://cloudinary.fifa.com/api/v3/picture/flags-sq-2/CRC?tx=c_fill,g_auto,q_auto</t>
  </si>
  <si>
    <t>https://flagdownload.com/wp-content/uploads/Flag_of_Costa_Rica_Flat_Round_Corner-512x512.png</t>
  </si>
  <si>
    <t>Keylor Navas</t>
  </si>
  <si>
    <t>https://github.com/ricardorocha86/PrevisaoEsportiva/blob/main/FotoJogadores/Slide7.JPG?raw=true</t>
  </si>
  <si>
    <t>Bélgica</t>
  </si>
  <si>
    <t>F</t>
  </si>
  <si>
    <t>F1</t>
  </si>
  <si>
    <t>https://cloudinary.fifa.com/api/v3/picture/flags-sq-2/BEL?tx=c_fill,g_auto,q_auto</t>
  </si>
  <si>
    <t>https://flagdownload.com/wp-content/uploads/Flag_of_Belgium_Flat_Round_Corner-512x512.png</t>
  </si>
  <si>
    <t>Kevin De Bruyne</t>
  </si>
  <si>
    <t>https://github.com/ricardorocha86/PrevisaoEsportiva/blob/main/FotoJogadores/Slide3.JPG?raw=true</t>
  </si>
  <si>
    <t>Canadá</t>
  </si>
  <si>
    <t>F2</t>
  </si>
  <si>
    <t>https://cloudinary.fifa.com/api/v3/picture/flags-sq-2/CAN?tx=c_fill,g_auto,q_auto</t>
  </si>
  <si>
    <t>https://flagdownload.com/wp-content/uploads/Flag_of_Canada_Flat_Round_Corner-512x512.png</t>
  </si>
  <si>
    <t>Alphonso Davies</t>
  </si>
  <si>
    <t>https://github.com/ricardorocha86/PrevisaoEsportiva/blob/main/FotoJogadores/Slide6.JPG?raw=true</t>
  </si>
  <si>
    <t>Marrocos</t>
  </si>
  <si>
    <t>F3</t>
  </si>
  <si>
    <t>https://cloudinary.fifa.com/api/v3/picture/flags-sq-2/MAR?tx=c_fill,g_auto,q_auto</t>
  </si>
  <si>
    <t>https://flagdownload.com/wp-content/uploads/Flag_of_Morocco_Flat_Round_Corner-512x512.png</t>
  </si>
  <si>
    <t>Achraf Hakimi</t>
  </si>
  <si>
    <t>https://github.com/ricardorocha86/PrevisaoEsportiva/blob/main/FotoJogadores/Slide18.JPG?raw=true</t>
  </si>
  <si>
    <t>Croácia</t>
  </si>
  <si>
    <t>F4</t>
  </si>
  <si>
    <t>https://cloudinary.fifa.com/api/v3/picture/flags-sq-2/CRO?tx=c_fill,g_auto,q_auto</t>
  </si>
  <si>
    <t>https://flagdownload.com/wp-content/uploads/Flag_of_Croatia_Flat_Round_Corner-512x512.png</t>
  </si>
  <si>
    <t>Luka Modric</t>
  </si>
  <si>
    <t>https://github.com/ricardorocha86/PrevisaoEsportiva/blob/main/FotoJogadores/Slide8.JPG?raw=true</t>
  </si>
  <si>
    <t>Brasil</t>
  </si>
  <si>
    <t>G</t>
  </si>
  <si>
    <t>G1</t>
  </si>
  <si>
    <t>https://cloudinary.fifa.com/api/v3/picture/flags-sq-2/BRA?tx=c_fill,g_auto,q_auto</t>
  </si>
  <si>
    <t>https://flagdownload.com/wp-content/uploads/Flag_of_Brazil_Flat_Round_Corner-512x512.png</t>
  </si>
  <si>
    <t>Neymar Jr.</t>
  </si>
  <si>
    <t>https://github.com/ricardorocha86/PrevisaoEsportiva/blob/main/FotoJogadores/Slide4.JPG?raw=true</t>
  </si>
  <si>
    <t>Sérvia</t>
  </si>
  <si>
    <t>G2</t>
  </si>
  <si>
    <t>https://cloudinary.fifa.com/api/v3/picture/flags-sq-2/SRB?tx=c_fill,g_auto,q_auto</t>
  </si>
  <si>
    <t>https://flagdownload.com/wp-content/uploads/Flag_of_Serbia_Flat_Round_Corner-512x512.png</t>
  </si>
  <si>
    <t>Dusan Vlahovic</t>
  </si>
  <si>
    <t>https://github.com/ricardorocha86/PrevisaoEsportiva/blob/main/FotoJogadores/Slide25.JPG?raw=true</t>
  </si>
  <si>
    <t>Suíça</t>
  </si>
  <si>
    <t>G3</t>
  </si>
  <si>
    <t>https://cloudinary.fifa.com/api/v3/picture/flags-sq-2/SUI?tx=c_fill,g_auto,q_auto</t>
  </si>
  <si>
    <t>https://flagdownload.com/wp-content/uploads/Flag_of_Switzerland_Flat_Round_Corner-512x512.png</t>
  </si>
  <si>
    <t>Granit Xhaka</t>
  </si>
  <si>
    <t>https://github.com/ricardorocha86/PrevisaoEsportiva/blob/main/FotoJogadores/Slide28.JPG?raw=true</t>
  </si>
  <si>
    <t>Camarões</t>
  </si>
  <si>
    <t>G4</t>
  </si>
  <si>
    <t>https://cloudinary.fifa.com/api/v3/picture/flags-sq-2/CMR?tx=c_fill,g_auto,q_auto</t>
  </si>
  <si>
    <t>https://flagdownload.com/wp-content/uploads/Flag_of_Cameroon_Flat_Round_Corner-512x512.png</t>
  </si>
  <si>
    <t>Frank Anguissa</t>
  </si>
  <si>
    <t>https://github.com/ricardorocha86/PrevisaoEsportiva/blob/main/FotoJogadores/Slide5.JPG?raw=true</t>
  </si>
  <si>
    <t>H</t>
  </si>
  <si>
    <t>H1</t>
  </si>
  <si>
    <t>https://cloudinary.fifa.com/api/v3/picture/flags-sq-2/POR?tx=c_fill,g_auto,q_auto</t>
  </si>
  <si>
    <t>https://flagdownload.com/wp-content/uploads/Flag_of_Portugal_Flat_Round_Corner-512x512.png</t>
  </si>
  <si>
    <t>Cristiano Ronaldo</t>
  </si>
  <si>
    <t>https://github.com/ricardorocha86/PrevisaoEsportiva/blob/main/FotoJogadores/Slide21.JPG?raw=true</t>
  </si>
  <si>
    <t>Gana</t>
  </si>
  <si>
    <t>H2</t>
  </si>
  <si>
    <t>https://cloudinary.fifa.com/api/v3/picture/flags-sq-2/GHA?tx=c_fill,g_auto,q_auto</t>
  </si>
  <si>
    <t>https://flagdownload.com/wp-content/uploads/Flag_of_Ghana_Flat_Round_Corner-512x512.png</t>
  </si>
  <si>
    <t>Thomas Partey</t>
  </si>
  <si>
    <t>https://github.com/ricardorocha86/PrevisaoEsportiva/blob/main/FotoJogadores/Slide14.JPG?raw=true</t>
  </si>
  <si>
    <t>Uruguai</t>
  </si>
  <si>
    <t>H3</t>
  </si>
  <si>
    <t>https://cloudinary.fifa.com/api/v3/picture/flags-sq-2/URU?tx=c_fill,g_auto,q_auto</t>
  </si>
  <si>
    <t>https://flagdownload.com/wp-content/uploads/Flag_of_Uruguay_Flat_Round_Corner-512x512.png</t>
  </si>
  <si>
    <t>Federico Valverde</t>
  </si>
  <si>
    <t>https://github.com/ricardorocha86/PrevisaoEsportiva/blob/main/FotoJogadores/Slide31.JPG?raw=true</t>
  </si>
  <si>
    <t>Coreia do Sul</t>
  </si>
  <si>
    <t>H4</t>
  </si>
  <si>
    <t>https://cloudinary.fifa.com/api/v3/picture/flags-sq-2/KOR?tx=c_fill,g_auto,q_auto</t>
  </si>
  <si>
    <t>https://flagdownload.com/wp-content/uploads/Flag_of_South_Korea_Flat_Round_Corner-512x512.png</t>
  </si>
  <si>
    <t>Heung-Min Son</t>
  </si>
  <si>
    <t>https://github.com/ricardorocha86/PrevisaoEsportiva/blob/main/FotoJogadores/Slide26.JPG?raw=true</t>
  </si>
  <si>
    <t>Nome</t>
  </si>
  <si>
    <t>MédiaGolsElim</t>
  </si>
  <si>
    <t>MédiaGolsTime</t>
  </si>
  <si>
    <t>MM</t>
  </si>
  <si>
    <t>PartGols</t>
  </si>
  <si>
    <t>GolsEV</t>
  </si>
  <si>
    <t>NGols</t>
  </si>
  <si>
    <t>LinkFoto</t>
  </si>
  <si>
    <t>Kane</t>
  </si>
  <si>
    <t>Lewandowski</t>
  </si>
  <si>
    <t>Mbappe</t>
  </si>
  <si>
    <t>Mitrovic</t>
  </si>
  <si>
    <t>Lukaku</t>
  </si>
  <si>
    <t>Neymar</t>
  </si>
  <si>
    <t>Depay</t>
  </si>
  <si>
    <t>Messi</t>
  </si>
  <si>
    <t>Griezman</t>
  </si>
  <si>
    <t>Benzema</t>
  </si>
  <si>
    <t>Vlahovic</t>
  </si>
  <si>
    <t>Suarez</t>
  </si>
  <si>
    <t>Werner</t>
  </si>
  <si>
    <t>Ferran Torres</t>
  </si>
  <si>
    <t>Richarlison</t>
  </si>
  <si>
    <t xml:space="preserve">Lautaro </t>
  </si>
  <si>
    <t>Ronaldo</t>
  </si>
  <si>
    <t>Olsen</t>
  </si>
  <si>
    <t>Vini Jr</t>
  </si>
  <si>
    <t>Nunez</t>
  </si>
  <si>
    <t>data</t>
  </si>
  <si>
    <t>hora</t>
  </si>
  <si>
    <t>grupo</t>
  </si>
  <si>
    <t>seleção1</t>
  </si>
  <si>
    <t>seleção2</t>
  </si>
  <si>
    <t>estádio</t>
  </si>
  <si>
    <t>AL THUMAMA</t>
  </si>
  <si>
    <t>AL KHOR</t>
  </si>
  <si>
    <t>INTER. KHALIFA</t>
  </si>
  <si>
    <t>AL RAYYAN</t>
  </si>
  <si>
    <t>CID. EDUCAÇÃO</t>
  </si>
  <si>
    <t>AL WAKRAH</t>
  </si>
  <si>
    <t>NAC. DE LUSAIL</t>
  </si>
  <si>
    <t>PORTO DE DOHA</t>
  </si>
  <si>
    <t>INTE. KHALIFA</t>
  </si>
  <si>
    <t>Suiça</t>
  </si>
  <si>
    <t>NAC. LUSAIL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</si>
</sst>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/m/yyyy"/>
    <numFmt numFmtId="166" formatCode="hh:mm"/>
    <numFmt numFmtId="167" formatCode="dd/mm/yyyy"/>
  </numFmts>
  <fonts count="1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u/>
      <sz val="9.0"/>
      <color rgb="FF5F6368"/>
      <name val="&quot;Roboto Mono&quot;"/>
    </font>
    <font>
      <u/>
      <color rgb="FF0563C1"/>
    </font>
    <font>
      <sz val="11.0"/>
      <color rgb="FF000000"/>
      <name val="Inconsolata"/>
    </font>
    <font>
      <color rgb="FF000000"/>
      <name val="Docs-Calibri"/>
    </font>
    <font>
      <sz val="11.0"/>
      <color theme="1"/>
      <name val="Calibri"/>
    </font>
    <font>
      <u/>
      <color rgb="FF0000FF"/>
    </font>
    <font>
      <u/>
      <sz val="9.0"/>
      <color rgb="FF5F6368"/>
      <name val="&quot;Roboto Mono&quot;"/>
    </font>
    <font>
      <b/>
      <sz val="10.0"/>
      <color theme="1"/>
      <name val="Open Sans"/>
    </font>
    <font>
      <b/>
      <sz val="10.0"/>
      <color rgb="FF000000"/>
      <name val="Open Sans"/>
    </font>
    <font>
      <sz val="10.0"/>
      <color theme="1"/>
      <name val="Open Sans"/>
    </font>
    <font>
      <b/>
      <sz val="10.0"/>
      <color rgb="FF002060"/>
      <name val="Open Sans"/>
    </font>
    <font>
      <sz val="10.0"/>
      <color rgb="FF666699"/>
      <name val="Open Sans"/>
    </font>
    <font>
      <sz val="10.0"/>
      <color rgb="FF000000"/>
      <name val="Open Sans"/>
    </font>
    <font>
      <sz val="10.0"/>
      <color rgb="FF548235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2" numFmtId="0" xfId="0" applyFont="1"/>
    <xf borderId="1" fillId="0" fontId="3" numFmtId="0" xfId="0" applyAlignment="1" applyBorder="1" applyFon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2" xfId="0" applyAlignment="1" applyFont="1" applyNumberFormat="1">
      <alignment readingOrder="0"/>
    </xf>
    <xf borderId="0" fillId="2" fontId="5" numFmtId="0" xfId="0" applyAlignment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2" numFmtId="2" xfId="0" applyFont="1" applyNumberFormat="1"/>
    <xf borderId="0" fillId="2" fontId="7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2" numFmtId="164" xfId="0" applyFont="1" applyNumberFormat="1"/>
    <xf borderId="0" fillId="0" fontId="12" numFmtId="0" xfId="0" applyAlignment="1" applyFont="1">
      <alignment readingOrder="0"/>
    </xf>
    <xf borderId="0" fillId="2" fontId="13" numFmtId="0" xfId="0" applyAlignment="1" applyFont="1">
      <alignment readingOrder="0"/>
    </xf>
    <xf borderId="0" fillId="0" fontId="14" numFmtId="0" xfId="0" applyFont="1"/>
    <xf borderId="0" fillId="0" fontId="14" numFmtId="0" xfId="0" applyAlignment="1" applyFont="1">
      <alignment vertical="bottom"/>
    </xf>
    <xf borderId="0" fillId="0" fontId="14" numFmtId="2" xfId="0" applyAlignment="1" applyFont="1" applyNumberFormat="1">
      <alignment horizontal="right" vertical="bottom"/>
    </xf>
    <xf borderId="0" fillId="0" fontId="14" numFmtId="2" xfId="0" applyFont="1" applyNumberFormat="1"/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 vertical="bottom"/>
    </xf>
    <xf borderId="0" fillId="0" fontId="14" numFmtId="2" xfId="0" applyAlignment="1" applyFont="1" applyNumberFormat="1">
      <alignment readingOrder="0"/>
    </xf>
    <xf borderId="0" fillId="0" fontId="14" numFmtId="0" xfId="0" applyAlignment="1" applyFont="1">
      <alignment vertical="bottom"/>
    </xf>
    <xf borderId="0" fillId="0" fontId="14" numFmtId="2" xfId="0" applyAlignment="1" applyFont="1" applyNumberFormat="1">
      <alignment horizontal="right" readingOrder="0" vertical="bottom"/>
    </xf>
    <xf borderId="0" fillId="0" fontId="13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horizontal="center" readingOrder="0" shrinkToFit="0" wrapText="0"/>
    </xf>
    <xf borderId="0" fillId="0" fontId="16" numFmtId="165" xfId="0" applyAlignment="1" applyFont="1" applyNumberFormat="1">
      <alignment horizontal="center" readingOrder="0" shrinkToFit="0" wrapText="0"/>
    </xf>
    <xf borderId="0" fillId="0" fontId="16" numFmtId="166" xfId="0" applyAlignment="1" applyFont="1" applyNumberFormat="1">
      <alignment horizontal="center" readingOrder="0" shrinkToFit="0" wrapText="0"/>
    </xf>
    <xf borderId="0" fillId="0" fontId="17" numFmtId="0" xfId="0" applyAlignment="1" applyFont="1">
      <alignment horizontal="center" readingOrder="0" shrinkToFit="0" vertical="bottom" wrapText="0"/>
    </xf>
    <xf borderId="0" fillId="0" fontId="14" numFmtId="0" xfId="0" applyAlignment="1" applyFont="1">
      <alignment horizontal="center" readingOrder="0" shrinkToFit="0" wrapText="0"/>
    </xf>
    <xf borderId="0" fillId="0" fontId="18" numFmtId="0" xfId="0" applyAlignment="1" applyFont="1">
      <alignment horizontal="center" readingOrder="0" shrinkToFit="0" wrapText="0"/>
    </xf>
    <xf borderId="0" fillId="0" fontId="16" numFmtId="167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cloudinary.fifa.com/api/v3/picture/flags-sq-2/DEN?tx=c_fill,g_auto,q_auto" TargetMode="External"/><Relationship Id="rId42" Type="http://schemas.openxmlformats.org/officeDocument/2006/relationships/hyperlink" Target="https://github.com/ricardorocha86/PrevisaoEsportiva/blob/main/FotoJogadores/Slide1.JPG?raw=true" TargetMode="External"/><Relationship Id="rId41" Type="http://schemas.openxmlformats.org/officeDocument/2006/relationships/hyperlink" Target="https://flagdownload.com/wp-content/uploads/Flag_of_Denmark_Flat_Round_Corner-512x512.png" TargetMode="External"/><Relationship Id="rId44" Type="http://schemas.openxmlformats.org/officeDocument/2006/relationships/hyperlink" Target="https://flagdownload.com/wp-content/uploads/Flag_of_Tunisia_Flat_Round_Corner-512x512.png" TargetMode="External"/><Relationship Id="rId43" Type="http://schemas.openxmlformats.org/officeDocument/2006/relationships/hyperlink" Target="https://cloudinary.fifa.com/api/v3/picture/flags-sq-2/TUN?tx=c_fill,g_auto,q_auto" TargetMode="External"/><Relationship Id="rId46" Type="http://schemas.openxmlformats.org/officeDocument/2006/relationships/hyperlink" Target="https://cloudinary.fifa.com/api/v3/picture/flags-sq-2/AUS?tx=c_fill,g_auto,q_auto" TargetMode="External"/><Relationship Id="rId45" Type="http://schemas.openxmlformats.org/officeDocument/2006/relationships/hyperlink" Target="https://github.com/ricardorocha86/PrevisaoEsportiva/blob/main/FotoJogadores/Slide1.JPG?raw=true" TargetMode="External"/><Relationship Id="rId48" Type="http://schemas.openxmlformats.org/officeDocument/2006/relationships/hyperlink" Target="https://github.com/ricardorocha86/PrevisaoEsportiva/blob/main/FotoJogadores/Slide1.JPG?raw=true" TargetMode="External"/><Relationship Id="rId47" Type="http://schemas.openxmlformats.org/officeDocument/2006/relationships/hyperlink" Target="https://flagdownload.com/wp-content/uploads/Flag_of_Australia_Flat_Round_Corner-512x512.png" TargetMode="External"/><Relationship Id="rId49" Type="http://schemas.openxmlformats.org/officeDocument/2006/relationships/hyperlink" Target="https://cloudinary.fifa.com/api/v3/picture/flags-sq-2/ESP?tx=c_fill,g_auto,q_auto" TargetMode="External"/><Relationship Id="rId31" Type="http://schemas.openxmlformats.org/officeDocument/2006/relationships/hyperlink" Target="https://cloudinary.fifa.com/api/v3/picture/flags-sq-2/MEX?tx=c_fill,g_auto,q_auto" TargetMode="External"/><Relationship Id="rId30" Type="http://schemas.openxmlformats.org/officeDocument/2006/relationships/hyperlink" Target="https://github.com/ricardorocha86/PrevisaoEsportiva/blob/main/FotoJogadores/Slide1.JPG?raw=true" TargetMode="External"/><Relationship Id="rId33" Type="http://schemas.openxmlformats.org/officeDocument/2006/relationships/hyperlink" Target="https://github.com/ricardorocha86/PrevisaoEsportiva/blob/main/FotoJogadores/Slide1.JPG?raw=true" TargetMode="External"/><Relationship Id="rId32" Type="http://schemas.openxmlformats.org/officeDocument/2006/relationships/hyperlink" Target="https://flagdownload.com/wp-content/uploads/Flag_of_Mexico_Flat_Round_Corner-512x512.png" TargetMode="External"/><Relationship Id="rId35" Type="http://schemas.openxmlformats.org/officeDocument/2006/relationships/hyperlink" Target="https://flagdownload.com/wp-content/uploads/Flag_of_Poland_Flat_Round_Corner-512x512.png" TargetMode="External"/><Relationship Id="rId34" Type="http://schemas.openxmlformats.org/officeDocument/2006/relationships/hyperlink" Target="https://cloudinary.fifa.com/api/v3/picture/flags-sq-2/POL?tx=c_fill,g_auto,q_auto" TargetMode="External"/><Relationship Id="rId37" Type="http://schemas.openxmlformats.org/officeDocument/2006/relationships/hyperlink" Target="https://cloudinary.fifa.com/api/v3/picture/flags-sq-2/FRA?tx=c_fill,g_auto,q_auto" TargetMode="External"/><Relationship Id="rId36" Type="http://schemas.openxmlformats.org/officeDocument/2006/relationships/hyperlink" Target="https://github.com/ricardorocha86/PrevisaoEsportiva/blob/main/FotoJogadores/Slide1.JPG?raw=true" TargetMode="External"/><Relationship Id="rId39" Type="http://schemas.openxmlformats.org/officeDocument/2006/relationships/hyperlink" Target="https://github.com/ricardorocha86/PrevisaoEsportiva/blob/main/FotoJogadores/Slide1.JPG?raw=true" TargetMode="External"/><Relationship Id="rId38" Type="http://schemas.openxmlformats.org/officeDocument/2006/relationships/hyperlink" Target="https://flagdownload.com/wp-content/uploads/Flag_of_France_Flat_Round_Corner-512x512.png" TargetMode="External"/><Relationship Id="rId20" Type="http://schemas.openxmlformats.org/officeDocument/2006/relationships/hyperlink" Target="https://flagdownload.com/wp-content/uploads/Flag_of_United_States_Flat_Round_Corner-512x512.png" TargetMode="External"/><Relationship Id="rId22" Type="http://schemas.openxmlformats.org/officeDocument/2006/relationships/hyperlink" Target="https://cloudinary.fifa.com/api/v3/picture/flags-sq-2/WAL?tx=c_fill,g_auto,q_auto" TargetMode="External"/><Relationship Id="rId21" Type="http://schemas.openxmlformats.org/officeDocument/2006/relationships/hyperlink" Target="https://github.com/ricardorocha86/PrevisaoEsportiva/blob/main/FotoJogadores/Slide1.JPG?raw=true" TargetMode="External"/><Relationship Id="rId24" Type="http://schemas.openxmlformats.org/officeDocument/2006/relationships/hyperlink" Target="https://github.com/ricardorocha86/PrevisaoEsportiva/blob/main/FotoJogadores/Slide1.JPG?raw=true" TargetMode="External"/><Relationship Id="rId23" Type="http://schemas.openxmlformats.org/officeDocument/2006/relationships/hyperlink" Target="https://flagdownload.com/wp-content/uploads/Flag_of_Wales_Flat_Round_Corner-512x512.png" TargetMode="External"/><Relationship Id="rId26" Type="http://schemas.openxmlformats.org/officeDocument/2006/relationships/hyperlink" Target="https://flagdownload.com/wp-content/uploads/Flag_of_Argentina_Flat_Round_Corner-512x512.png" TargetMode="External"/><Relationship Id="rId25" Type="http://schemas.openxmlformats.org/officeDocument/2006/relationships/hyperlink" Target="https://cloudinary.fifa.com/api/v3/picture/flags-sq-2/ARG?tx=c_fill,g_auto,q_auto" TargetMode="External"/><Relationship Id="rId28" Type="http://schemas.openxmlformats.org/officeDocument/2006/relationships/hyperlink" Target="https://cloudinary.fifa.com/api/v3/picture/flags-sq-2/KSA?tx=c_fill,g_auto,q_auto" TargetMode="External"/><Relationship Id="rId27" Type="http://schemas.openxmlformats.org/officeDocument/2006/relationships/hyperlink" Target="https://github.com/ricardorocha86/PrevisaoEsportiva/blob/main/FotoJogadores/Slide1.JPG?raw=true" TargetMode="External"/><Relationship Id="rId29" Type="http://schemas.openxmlformats.org/officeDocument/2006/relationships/hyperlink" Target="https://flagdownload.com/wp-content/uploads/Flag_of_Saudi_Arabia_Flat_Round_Corner-512x512.png" TargetMode="External"/><Relationship Id="rId95" Type="http://schemas.openxmlformats.org/officeDocument/2006/relationships/hyperlink" Target="https://flagdownload.com/wp-content/uploads/Flag_of_South_Korea_Flat_Round_Corner-512x512.png" TargetMode="External"/><Relationship Id="rId94" Type="http://schemas.openxmlformats.org/officeDocument/2006/relationships/hyperlink" Target="https://cloudinary.fifa.com/api/v3/picture/flags-sq-2/KOR?tx=c_fill,g_auto,q_auto" TargetMode="External"/><Relationship Id="rId97" Type="http://schemas.openxmlformats.org/officeDocument/2006/relationships/drawing" Target="../drawings/drawing3.xml"/><Relationship Id="rId96" Type="http://schemas.openxmlformats.org/officeDocument/2006/relationships/hyperlink" Target="https://github.com/ricardorocha86/PrevisaoEsportiva/blob/main/FotoJogadores/Slide1.JPG?raw=true" TargetMode="External"/><Relationship Id="rId11" Type="http://schemas.openxmlformats.org/officeDocument/2006/relationships/hyperlink" Target="https://flagdownload.com/wp-content/uploads/Flag_of_Netherlands_Flat_Round_Corner-512x512.png" TargetMode="External"/><Relationship Id="rId10" Type="http://schemas.openxmlformats.org/officeDocument/2006/relationships/hyperlink" Target="https://cloudinary.fifa.com/api/v3/picture/flags-sq-2/NED?tx=c_fill,g_auto,q_auto" TargetMode="External"/><Relationship Id="rId13" Type="http://schemas.openxmlformats.org/officeDocument/2006/relationships/hyperlink" Target="https://cloudinary.fifa.com/api/v3/picture/flags-sq-2/ENG?tx=c_fill,g_auto,q_auto" TargetMode="External"/><Relationship Id="rId12" Type="http://schemas.openxmlformats.org/officeDocument/2006/relationships/hyperlink" Target="https://github.com/ricardorocha86/PrevisaoEsportiva/blob/main/FotoJogadores/Slide1.JPG?raw=true" TargetMode="External"/><Relationship Id="rId91" Type="http://schemas.openxmlformats.org/officeDocument/2006/relationships/hyperlink" Target="https://cloudinary.fifa.com/api/v3/picture/flags-sq-2/URU?tx=c_fill,g_auto,q_auto" TargetMode="External"/><Relationship Id="rId90" Type="http://schemas.openxmlformats.org/officeDocument/2006/relationships/hyperlink" Target="https://github.com/ricardorocha86/PrevisaoEsportiva/blob/main/FotoJogadores/Slide1.JPG?raw=true" TargetMode="External"/><Relationship Id="rId93" Type="http://schemas.openxmlformats.org/officeDocument/2006/relationships/hyperlink" Target="https://github.com/ricardorocha86/PrevisaoEsportiva/blob/main/FotoJogadores/Slide1.JPG?raw=true" TargetMode="External"/><Relationship Id="rId92" Type="http://schemas.openxmlformats.org/officeDocument/2006/relationships/hyperlink" Target="https://flagdownload.com/wp-content/uploads/Flag_of_Uruguay_Flat_Round_Corner-512x512.png" TargetMode="External"/><Relationship Id="rId15" Type="http://schemas.openxmlformats.org/officeDocument/2006/relationships/hyperlink" Target="https://github.com/ricardorocha86/PrevisaoEsportiva/blob/main/FotoJogadores/Slide1.JPG?raw=true" TargetMode="External"/><Relationship Id="rId14" Type="http://schemas.openxmlformats.org/officeDocument/2006/relationships/hyperlink" Target="https://flagdownload.com/wp-content/uploads/Flag_of_England_Flat_Round_Corner-512x512.png" TargetMode="External"/><Relationship Id="rId17" Type="http://schemas.openxmlformats.org/officeDocument/2006/relationships/hyperlink" Target="https://flagdownload.com/wp-content/uploads/Flag_of_Iran_Flat_Round_Corner-512x512.png" TargetMode="External"/><Relationship Id="rId16" Type="http://schemas.openxmlformats.org/officeDocument/2006/relationships/hyperlink" Target="https://cloudinary.fifa.com/api/v3/picture/flags-sq-2/IRN?tx=c_fill,g_auto,q_auto" TargetMode="External"/><Relationship Id="rId19" Type="http://schemas.openxmlformats.org/officeDocument/2006/relationships/hyperlink" Target="https://cloudinary.fifa.com/api/v3/picture/flags-sq-2/USA?tx=c_fill,g_auto,q_auto" TargetMode="External"/><Relationship Id="rId18" Type="http://schemas.openxmlformats.org/officeDocument/2006/relationships/hyperlink" Target="https://github.com/ricardorocha86/PrevisaoEsportiva/blob/main/FotoJogadores/Slide1.JPG?raw=true" TargetMode="External"/><Relationship Id="rId84" Type="http://schemas.openxmlformats.org/officeDocument/2006/relationships/hyperlink" Target="https://github.com/ricardorocha86/PrevisaoEsportiva/blob/main/FotoJogadores/Slide1.JPG?raw=true" TargetMode="External"/><Relationship Id="rId83" Type="http://schemas.openxmlformats.org/officeDocument/2006/relationships/hyperlink" Target="https://flagdownload.com/wp-content/uploads/Flag_of_Cameroon_Flat_Round_Corner-512x512.png" TargetMode="External"/><Relationship Id="rId86" Type="http://schemas.openxmlformats.org/officeDocument/2006/relationships/hyperlink" Target="https://flagdownload.com/wp-content/uploads/Flag_of_Portugal_Flat_Round_Corner-512x512.png" TargetMode="External"/><Relationship Id="rId85" Type="http://schemas.openxmlformats.org/officeDocument/2006/relationships/hyperlink" Target="https://cloudinary.fifa.com/api/v3/picture/flags-sq-2/POR?tx=c_fill,g_auto,q_auto" TargetMode="External"/><Relationship Id="rId88" Type="http://schemas.openxmlformats.org/officeDocument/2006/relationships/hyperlink" Target="https://cloudinary.fifa.com/api/v3/picture/flags-sq-2/GHA?tx=c_fill,g_auto,q_auto" TargetMode="External"/><Relationship Id="rId87" Type="http://schemas.openxmlformats.org/officeDocument/2006/relationships/hyperlink" Target="https://github.com/ricardorocha86/PrevisaoEsportiva/blob/main/FotoJogadores/Slide1.JPG?raw=true" TargetMode="External"/><Relationship Id="rId89" Type="http://schemas.openxmlformats.org/officeDocument/2006/relationships/hyperlink" Target="https://flagdownload.com/wp-content/uploads/Flag_of_Ghana_Flat_Round_Corner-512x512.png" TargetMode="External"/><Relationship Id="rId80" Type="http://schemas.openxmlformats.org/officeDocument/2006/relationships/hyperlink" Target="https://flagdownload.com/wp-content/uploads/Flag_of_Switzerland_Flat_Round_Corner-512x512.png" TargetMode="External"/><Relationship Id="rId82" Type="http://schemas.openxmlformats.org/officeDocument/2006/relationships/hyperlink" Target="https://cloudinary.fifa.com/api/v3/picture/flags-sq-2/CMR?tx=c_fill,g_auto,q_auto" TargetMode="External"/><Relationship Id="rId81" Type="http://schemas.openxmlformats.org/officeDocument/2006/relationships/hyperlink" Target="https://github.com/ricardorocha86/PrevisaoEsportiva/blob/main/FotoJogadores/Slide1.JPG?raw=true" TargetMode="External"/><Relationship Id="rId1" Type="http://schemas.openxmlformats.org/officeDocument/2006/relationships/hyperlink" Target="https://cloudinary.fifa.com/api/v3/picture/flags-sq-2/QAT?tx=c_fill,g_auto,q_auto" TargetMode="External"/><Relationship Id="rId2" Type="http://schemas.openxmlformats.org/officeDocument/2006/relationships/hyperlink" Target="https://flagdownload.com/wp-content/uploads/Flag_of_Qatar_Flat_Round_Corner-512x512.png" TargetMode="External"/><Relationship Id="rId3" Type="http://schemas.openxmlformats.org/officeDocument/2006/relationships/hyperlink" Target="https://github.com/ricardorocha86/PrevisaoEsportiva/blob/main/FotoJogadores/Slide1.JPG?raw=true" TargetMode="External"/><Relationship Id="rId4" Type="http://schemas.openxmlformats.org/officeDocument/2006/relationships/hyperlink" Target="https://cloudinary.fifa.com/api/v3/picture/flags-sq-2/ECU?tx=c_fill,g_auto,q_auto" TargetMode="External"/><Relationship Id="rId9" Type="http://schemas.openxmlformats.org/officeDocument/2006/relationships/hyperlink" Target="https://github.com/ricardorocha86/PrevisaoEsportiva/blob/main/FotoJogadores/Slide1.JPG?raw=true" TargetMode="External"/><Relationship Id="rId5" Type="http://schemas.openxmlformats.org/officeDocument/2006/relationships/hyperlink" Target="https://flagdownload.com/wp-content/uploads/Flag_of_Ecuador_Flat_Round_Corner-512x512.png" TargetMode="External"/><Relationship Id="rId6" Type="http://schemas.openxmlformats.org/officeDocument/2006/relationships/hyperlink" Target="https://github.com/ricardorocha86/PrevisaoEsportiva/blob/main/FotoJogadores/Slide1.JPG?raw=true" TargetMode="External"/><Relationship Id="rId7" Type="http://schemas.openxmlformats.org/officeDocument/2006/relationships/hyperlink" Target="https://cloudinary.fifa.com/api/v3/picture/flags-sq-2/SEN?tx=c_fill,g_auto,q_auto" TargetMode="External"/><Relationship Id="rId8" Type="http://schemas.openxmlformats.org/officeDocument/2006/relationships/hyperlink" Target="https://flagdownload.com/wp-content/uploads/Flag_of_Senegal_Flat_Round_Corner-512x512.png" TargetMode="External"/><Relationship Id="rId73" Type="http://schemas.openxmlformats.org/officeDocument/2006/relationships/hyperlink" Target="https://cloudinary.fifa.com/api/v3/picture/flags-sq-2/BRA?tx=c_fill,g_auto,q_auto" TargetMode="External"/><Relationship Id="rId72" Type="http://schemas.openxmlformats.org/officeDocument/2006/relationships/hyperlink" Target="https://github.com/ricardorocha86/PrevisaoEsportiva/blob/main/FotoJogadores/Slide1.JPG?raw=true" TargetMode="External"/><Relationship Id="rId75" Type="http://schemas.openxmlformats.org/officeDocument/2006/relationships/hyperlink" Target="https://github.com/ricardorocha86/PrevisaoEsportiva/blob/main/FotoJogadores/Slide1.JPG?raw=true" TargetMode="External"/><Relationship Id="rId74" Type="http://schemas.openxmlformats.org/officeDocument/2006/relationships/hyperlink" Target="https://flagdownload.com/wp-content/uploads/Flag_of_Brazil_Flat_Round_Corner-512x512.png" TargetMode="External"/><Relationship Id="rId77" Type="http://schemas.openxmlformats.org/officeDocument/2006/relationships/hyperlink" Target="https://flagdownload.com/wp-content/uploads/Flag_of_Serbia_Flat_Round_Corner-512x512.png" TargetMode="External"/><Relationship Id="rId76" Type="http://schemas.openxmlformats.org/officeDocument/2006/relationships/hyperlink" Target="https://cloudinary.fifa.com/api/v3/picture/flags-sq-2/SRB?tx=c_fill,g_auto,q_auto" TargetMode="External"/><Relationship Id="rId79" Type="http://schemas.openxmlformats.org/officeDocument/2006/relationships/hyperlink" Target="https://cloudinary.fifa.com/api/v3/picture/flags-sq-2/SUI?tx=c_fill,g_auto,q_auto" TargetMode="External"/><Relationship Id="rId78" Type="http://schemas.openxmlformats.org/officeDocument/2006/relationships/hyperlink" Target="https://github.com/ricardorocha86/PrevisaoEsportiva/blob/main/FotoJogadores/Slide1.JPG?raw=true" TargetMode="External"/><Relationship Id="rId71" Type="http://schemas.openxmlformats.org/officeDocument/2006/relationships/hyperlink" Target="https://flagdownload.com/wp-content/uploads/Flag_of_Croatia_Flat_Round_Corner-512x512.png" TargetMode="External"/><Relationship Id="rId70" Type="http://schemas.openxmlformats.org/officeDocument/2006/relationships/hyperlink" Target="https://cloudinary.fifa.com/api/v3/picture/flags-sq-2/CRO?tx=c_fill,g_auto,q_auto" TargetMode="External"/><Relationship Id="rId62" Type="http://schemas.openxmlformats.org/officeDocument/2006/relationships/hyperlink" Target="https://flagdownload.com/wp-content/uploads/Flag_of_Belgium_Flat_Round_Corner-512x512.png" TargetMode="External"/><Relationship Id="rId61" Type="http://schemas.openxmlformats.org/officeDocument/2006/relationships/hyperlink" Target="https://cloudinary.fifa.com/api/v3/picture/flags-sq-2/BEL?tx=c_fill,g_auto,q_auto" TargetMode="External"/><Relationship Id="rId64" Type="http://schemas.openxmlformats.org/officeDocument/2006/relationships/hyperlink" Target="https://cloudinary.fifa.com/api/v3/picture/flags-sq-2/CAN?tx=c_fill,g_auto,q_auto" TargetMode="External"/><Relationship Id="rId63" Type="http://schemas.openxmlformats.org/officeDocument/2006/relationships/hyperlink" Target="https://github.com/ricardorocha86/PrevisaoEsportiva/blob/main/FotoJogadores/Slide1.JPG?raw=true" TargetMode="External"/><Relationship Id="rId66" Type="http://schemas.openxmlformats.org/officeDocument/2006/relationships/hyperlink" Target="https://github.com/ricardorocha86/PrevisaoEsportiva/blob/main/FotoJogadores/Slide1.JPG?raw=true" TargetMode="External"/><Relationship Id="rId65" Type="http://schemas.openxmlformats.org/officeDocument/2006/relationships/hyperlink" Target="https://flagdownload.com/wp-content/uploads/Flag_of_Canada_Flat_Round_Corner-512x512.png" TargetMode="External"/><Relationship Id="rId68" Type="http://schemas.openxmlformats.org/officeDocument/2006/relationships/hyperlink" Target="https://flagdownload.com/wp-content/uploads/Flag_of_Morocco_Flat_Round_Corner-512x512.png" TargetMode="External"/><Relationship Id="rId67" Type="http://schemas.openxmlformats.org/officeDocument/2006/relationships/hyperlink" Target="https://cloudinary.fifa.com/api/v3/picture/flags-sq-2/MAR?tx=c_fill,g_auto,q_auto" TargetMode="External"/><Relationship Id="rId60" Type="http://schemas.openxmlformats.org/officeDocument/2006/relationships/hyperlink" Target="https://github.com/ricardorocha86/PrevisaoEsportiva/blob/main/FotoJogadores/Slide1.JPG?raw=true" TargetMode="External"/><Relationship Id="rId69" Type="http://schemas.openxmlformats.org/officeDocument/2006/relationships/hyperlink" Target="https://github.com/ricardorocha86/PrevisaoEsportiva/blob/main/FotoJogadores/Slide1.JPG?raw=true" TargetMode="External"/><Relationship Id="rId51" Type="http://schemas.openxmlformats.org/officeDocument/2006/relationships/hyperlink" Target="https://github.com/ricardorocha86/PrevisaoEsportiva/blob/main/FotoJogadores/Slide1.JPG?raw=true" TargetMode="External"/><Relationship Id="rId50" Type="http://schemas.openxmlformats.org/officeDocument/2006/relationships/hyperlink" Target="https://flagdownload.com/wp-content/uploads/Flag_of_Spain_Flat_Round_Corner-512x512.png" TargetMode="External"/><Relationship Id="rId53" Type="http://schemas.openxmlformats.org/officeDocument/2006/relationships/hyperlink" Target="https://flagdownload.com/wp-content/uploads/Flag_of_Germany_Flat_Round_Corner-512x512.png" TargetMode="External"/><Relationship Id="rId52" Type="http://schemas.openxmlformats.org/officeDocument/2006/relationships/hyperlink" Target="https://cloudinary.fifa.com/api/v3/picture/flags-sq-2/GER?tx=c_fill,g_auto,q_auto" TargetMode="External"/><Relationship Id="rId55" Type="http://schemas.openxmlformats.org/officeDocument/2006/relationships/hyperlink" Target="https://cloudinary.fifa.com/api/v3/picture/flags-sq-2/JPN?tx=c_fill,g_auto,q_auto" TargetMode="External"/><Relationship Id="rId54" Type="http://schemas.openxmlformats.org/officeDocument/2006/relationships/hyperlink" Target="https://github.com/ricardorocha86/PrevisaoEsportiva/blob/main/FotoJogadores/Slide1.JPG?raw=true" TargetMode="External"/><Relationship Id="rId57" Type="http://schemas.openxmlformats.org/officeDocument/2006/relationships/hyperlink" Target="https://github.com/ricardorocha86/PrevisaoEsportiva/blob/main/FotoJogadores/Slide1.JPG?raw=true" TargetMode="External"/><Relationship Id="rId56" Type="http://schemas.openxmlformats.org/officeDocument/2006/relationships/hyperlink" Target="https://flagdownload.com/wp-content/uploads/Flag_of_Japan_Flat_Round_Corner-512x512.png" TargetMode="External"/><Relationship Id="rId59" Type="http://schemas.openxmlformats.org/officeDocument/2006/relationships/hyperlink" Target="https://flagdownload.com/wp-content/uploads/Flag_of_Costa_Rica_Flat_Round_Corner-512x512.png" TargetMode="External"/><Relationship Id="rId58" Type="http://schemas.openxmlformats.org/officeDocument/2006/relationships/hyperlink" Target="https://cloudinary.fifa.com/api/v3/picture/flags-sq-2/CRC?tx=c_fill,g_auto,q_auto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10.71"/>
    <col customWidth="1" min="4" max="4" width="7.71"/>
    <col customWidth="1" min="5" max="5" width="11.0"/>
    <col customWidth="1" min="6" max="6" width="11.71"/>
    <col customWidth="1" min="7" max="7" width="10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3" t="s">
        <v>11</v>
      </c>
      <c r="C2" s="3" t="s">
        <v>12</v>
      </c>
      <c r="D2" s="3">
        <v>27.8</v>
      </c>
      <c r="E2" s="3">
        <v>159.55</v>
      </c>
      <c r="F2" s="3" t="s">
        <v>13</v>
      </c>
      <c r="G2" s="3" t="s">
        <v>14</v>
      </c>
      <c r="H2" s="4">
        <f t="shared" ref="H2:H211" si="1">E2/C2</f>
        <v>6.136538462</v>
      </c>
      <c r="I2" s="2">
        <v>1137.0</v>
      </c>
      <c r="J2" s="4">
        <f t="shared" ref="J2:J211" si="2">I2/1554</f>
        <v>0.7316602317</v>
      </c>
    </row>
    <row r="3">
      <c r="A3" s="4" t="s">
        <v>15</v>
      </c>
      <c r="B3" s="4" t="s">
        <v>16</v>
      </c>
      <c r="C3" s="4" t="s">
        <v>17</v>
      </c>
      <c r="D3" s="4">
        <v>27.7</v>
      </c>
      <c r="E3" s="4">
        <v>131.7</v>
      </c>
      <c r="F3" s="4" t="s">
        <v>13</v>
      </c>
      <c r="G3" s="4" t="s">
        <v>18</v>
      </c>
      <c r="H3" s="4">
        <f t="shared" si="1"/>
        <v>4.39</v>
      </c>
      <c r="I3" s="2">
        <v>1137.0</v>
      </c>
      <c r="J3" s="4">
        <f t="shared" si="2"/>
        <v>0.7316602317</v>
      </c>
    </row>
    <row r="4">
      <c r="A4" s="4" t="s">
        <v>19</v>
      </c>
      <c r="B4" s="4" t="s">
        <v>20</v>
      </c>
      <c r="C4" s="4" t="s">
        <v>21</v>
      </c>
      <c r="D4" s="4">
        <v>29.2</v>
      </c>
      <c r="E4" s="4">
        <v>68.58</v>
      </c>
      <c r="F4" s="4" t="s">
        <v>13</v>
      </c>
      <c r="G4" s="4" t="s">
        <v>22</v>
      </c>
      <c r="H4" s="4">
        <f t="shared" si="1"/>
        <v>2.54</v>
      </c>
      <c r="I4" s="2">
        <v>1137.0</v>
      </c>
      <c r="J4" s="4">
        <f t="shared" si="2"/>
        <v>0.7316602317</v>
      </c>
    </row>
    <row r="5">
      <c r="A5" s="4" t="s">
        <v>23</v>
      </c>
      <c r="B5" s="4" t="s">
        <v>24</v>
      </c>
      <c r="C5" s="4" t="s">
        <v>25</v>
      </c>
      <c r="D5" s="4">
        <v>27.3</v>
      </c>
      <c r="E5" s="4">
        <v>40.33</v>
      </c>
      <c r="F5" s="4" t="s">
        <v>13</v>
      </c>
      <c r="G5" s="4" t="s">
        <v>26</v>
      </c>
      <c r="H5" s="4">
        <f t="shared" si="1"/>
        <v>1.300967742</v>
      </c>
      <c r="I5" s="2">
        <v>1137.0</v>
      </c>
      <c r="J5" s="4">
        <f t="shared" si="2"/>
        <v>0.7316602317</v>
      </c>
    </row>
    <row r="6">
      <c r="A6" s="4" t="s">
        <v>27</v>
      </c>
      <c r="B6" s="4" t="s">
        <v>28</v>
      </c>
      <c r="C6" s="4" t="s">
        <v>29</v>
      </c>
      <c r="D6" s="4">
        <v>25.9</v>
      </c>
      <c r="E6" s="4">
        <v>25.65</v>
      </c>
      <c r="F6" s="4" t="s">
        <v>13</v>
      </c>
      <c r="G6" s="4" t="s">
        <v>30</v>
      </c>
      <c r="H6" s="4">
        <f t="shared" si="1"/>
        <v>1.115217391</v>
      </c>
      <c r="I6" s="2">
        <v>1137.0</v>
      </c>
      <c r="J6" s="4">
        <f t="shared" si="2"/>
        <v>0.7316602317</v>
      </c>
    </row>
    <row r="7">
      <c r="A7" s="4" t="s">
        <v>31</v>
      </c>
      <c r="B7" s="4" t="s">
        <v>32</v>
      </c>
      <c r="C7" s="4" t="s">
        <v>33</v>
      </c>
      <c r="D7" s="4">
        <v>27.4</v>
      </c>
      <c r="E7" s="4">
        <v>23.1</v>
      </c>
      <c r="F7" s="4" t="s">
        <v>13</v>
      </c>
      <c r="G7" s="4" t="s">
        <v>34</v>
      </c>
      <c r="H7" s="4">
        <f t="shared" si="1"/>
        <v>0.924</v>
      </c>
      <c r="I7" s="2">
        <v>1137.0</v>
      </c>
      <c r="J7" s="4">
        <f t="shared" si="2"/>
        <v>0.7316602317</v>
      </c>
    </row>
    <row r="8">
      <c r="A8" s="4" t="s">
        <v>35</v>
      </c>
      <c r="B8" s="4" t="s">
        <v>36</v>
      </c>
      <c r="C8" s="4" t="s">
        <v>37</v>
      </c>
      <c r="D8" s="4">
        <v>27.1</v>
      </c>
      <c r="E8" s="4">
        <v>19.6</v>
      </c>
      <c r="F8" s="4" t="s">
        <v>13</v>
      </c>
      <c r="G8" s="4" t="s">
        <v>38</v>
      </c>
      <c r="H8" s="4">
        <f t="shared" si="1"/>
        <v>0.8166666667</v>
      </c>
      <c r="I8" s="2">
        <v>1137.0</v>
      </c>
      <c r="J8" s="4">
        <f t="shared" si="2"/>
        <v>0.7316602317</v>
      </c>
    </row>
    <row r="9">
      <c r="A9" s="4" t="s">
        <v>39</v>
      </c>
      <c r="B9" s="4" t="s">
        <v>40</v>
      </c>
      <c r="C9" s="4" t="s">
        <v>12</v>
      </c>
      <c r="D9" s="4">
        <v>27.4</v>
      </c>
      <c r="E9" s="4">
        <v>18.33</v>
      </c>
      <c r="F9" s="4" t="s">
        <v>13</v>
      </c>
      <c r="G9" s="4" t="s">
        <v>41</v>
      </c>
      <c r="H9" s="4">
        <f t="shared" si="1"/>
        <v>0.705</v>
      </c>
      <c r="I9" s="2">
        <v>1137.0</v>
      </c>
      <c r="J9" s="4">
        <f t="shared" si="2"/>
        <v>0.7316602317</v>
      </c>
    </row>
    <row r="10">
      <c r="A10" s="4" t="s">
        <v>42</v>
      </c>
      <c r="B10" s="4" t="s">
        <v>43</v>
      </c>
      <c r="C10" s="4" t="s">
        <v>29</v>
      </c>
      <c r="D10" s="4">
        <v>27.5</v>
      </c>
      <c r="E10" s="4">
        <v>8.58</v>
      </c>
      <c r="F10" s="4" t="s">
        <v>13</v>
      </c>
      <c r="G10" s="4" t="s">
        <v>44</v>
      </c>
      <c r="H10" s="4">
        <f t="shared" si="1"/>
        <v>0.3730434783</v>
      </c>
      <c r="I10" s="2">
        <v>1137.0</v>
      </c>
      <c r="J10" s="4">
        <f t="shared" si="2"/>
        <v>0.7316602317</v>
      </c>
    </row>
    <row r="11">
      <c r="A11" s="4" t="s">
        <v>45</v>
      </c>
      <c r="B11" s="4" t="s">
        <v>46</v>
      </c>
      <c r="C11" s="4" t="s">
        <v>29</v>
      </c>
      <c r="D11" s="4">
        <v>27.9</v>
      </c>
      <c r="E11" s="4">
        <v>8.08</v>
      </c>
      <c r="F11" s="4" t="s">
        <v>13</v>
      </c>
      <c r="G11" s="4" t="s">
        <v>47</v>
      </c>
      <c r="H11" s="4">
        <f t="shared" si="1"/>
        <v>0.3513043478</v>
      </c>
      <c r="I11" s="2">
        <v>1137.0</v>
      </c>
      <c r="J11" s="4">
        <f t="shared" si="2"/>
        <v>0.7316602317</v>
      </c>
    </row>
    <row r="12">
      <c r="A12" s="4" t="s">
        <v>48</v>
      </c>
      <c r="B12" s="4" t="s">
        <v>49</v>
      </c>
      <c r="C12" s="4" t="s">
        <v>50</v>
      </c>
      <c r="D12" s="4">
        <v>26.2</v>
      </c>
      <c r="E12" s="4">
        <v>15.1</v>
      </c>
      <c r="F12" s="4" t="s">
        <v>13</v>
      </c>
      <c r="G12" s="4" t="s">
        <v>51</v>
      </c>
      <c r="H12" s="4">
        <f t="shared" si="1"/>
        <v>0.3355555556</v>
      </c>
      <c r="I12" s="2">
        <v>1137.0</v>
      </c>
      <c r="J12" s="4">
        <f t="shared" si="2"/>
        <v>0.7316602317</v>
      </c>
    </row>
    <row r="13">
      <c r="A13" s="4" t="s">
        <v>52</v>
      </c>
      <c r="B13" s="4" t="s">
        <v>53</v>
      </c>
      <c r="C13" s="4" t="s">
        <v>33</v>
      </c>
      <c r="D13" s="4">
        <v>27.7</v>
      </c>
      <c r="E13" s="4">
        <v>8.38</v>
      </c>
      <c r="F13" s="4" t="s">
        <v>13</v>
      </c>
      <c r="G13" s="4" t="s">
        <v>54</v>
      </c>
      <c r="H13" s="4">
        <f t="shared" si="1"/>
        <v>0.3352</v>
      </c>
      <c r="I13" s="2">
        <v>1137.0</v>
      </c>
      <c r="J13" s="4">
        <f t="shared" si="2"/>
        <v>0.7316602317</v>
      </c>
    </row>
    <row r="14">
      <c r="A14" s="4" t="s">
        <v>55</v>
      </c>
      <c r="B14" s="4" t="s">
        <v>56</v>
      </c>
      <c r="C14" s="4" t="s">
        <v>33</v>
      </c>
      <c r="D14" s="4">
        <v>27.2</v>
      </c>
      <c r="E14" s="4">
        <v>8.08</v>
      </c>
      <c r="F14" s="4" t="s">
        <v>13</v>
      </c>
      <c r="G14" s="4" t="s">
        <v>57</v>
      </c>
      <c r="H14" s="4">
        <f t="shared" si="1"/>
        <v>0.3232</v>
      </c>
      <c r="I14" s="2">
        <v>1137.0</v>
      </c>
      <c r="J14" s="4">
        <f t="shared" si="2"/>
        <v>0.7316602317</v>
      </c>
    </row>
    <row r="15">
      <c r="A15" s="4" t="s">
        <v>58</v>
      </c>
      <c r="B15" s="4" t="s">
        <v>59</v>
      </c>
      <c r="C15" s="4" t="s">
        <v>29</v>
      </c>
      <c r="D15" s="4">
        <v>29.9</v>
      </c>
      <c r="E15" s="4">
        <v>6.95</v>
      </c>
      <c r="F15" s="4" t="s">
        <v>13</v>
      </c>
      <c r="G15" s="4" t="s">
        <v>60</v>
      </c>
      <c r="H15" s="4">
        <f t="shared" si="1"/>
        <v>0.302173913</v>
      </c>
      <c r="I15" s="2">
        <v>1137.0</v>
      </c>
      <c r="J15" s="4">
        <f t="shared" si="2"/>
        <v>0.7316602317</v>
      </c>
    </row>
    <row r="16">
      <c r="A16" s="4" t="s">
        <v>61</v>
      </c>
      <c r="B16" s="4" t="s">
        <v>62</v>
      </c>
      <c r="C16" s="4" t="s">
        <v>29</v>
      </c>
      <c r="D16" s="4">
        <v>27.5</v>
      </c>
      <c r="E16" s="4">
        <v>5.78</v>
      </c>
      <c r="F16" s="4" t="s">
        <v>13</v>
      </c>
      <c r="G16" s="4" t="s">
        <v>63</v>
      </c>
      <c r="H16" s="4">
        <f t="shared" si="1"/>
        <v>0.2513043478</v>
      </c>
      <c r="I16" s="2">
        <v>1137.0</v>
      </c>
      <c r="J16" s="4">
        <f t="shared" si="2"/>
        <v>0.7316602317</v>
      </c>
    </row>
    <row r="17">
      <c r="A17" s="4" t="s">
        <v>64</v>
      </c>
      <c r="B17" s="4" t="s">
        <v>65</v>
      </c>
      <c r="C17" s="4" t="s">
        <v>37</v>
      </c>
      <c r="D17" s="4">
        <v>28.3</v>
      </c>
      <c r="E17" s="4">
        <v>5.98</v>
      </c>
      <c r="F17" s="4" t="s">
        <v>13</v>
      </c>
      <c r="G17" s="4" t="s">
        <v>66</v>
      </c>
      <c r="H17" s="4">
        <f t="shared" si="1"/>
        <v>0.2491666667</v>
      </c>
      <c r="I17" s="2">
        <v>1137.0</v>
      </c>
      <c r="J17" s="4">
        <f t="shared" si="2"/>
        <v>0.7316602317</v>
      </c>
    </row>
    <row r="18">
      <c r="A18" s="4" t="s">
        <v>67</v>
      </c>
      <c r="B18" s="4" t="s">
        <v>68</v>
      </c>
      <c r="C18" s="4" t="s">
        <v>69</v>
      </c>
      <c r="D18" s="4">
        <v>23.4</v>
      </c>
      <c r="E18" s="4">
        <v>5.33</v>
      </c>
      <c r="F18" s="4" t="s">
        <v>13</v>
      </c>
      <c r="G18" s="4" t="s">
        <v>70</v>
      </c>
      <c r="H18" s="4">
        <f t="shared" si="1"/>
        <v>0.2422727273</v>
      </c>
      <c r="I18" s="2">
        <v>1137.0</v>
      </c>
      <c r="J18" s="4">
        <f t="shared" si="2"/>
        <v>0.7316602317</v>
      </c>
    </row>
    <row r="19">
      <c r="A19" s="4" t="s">
        <v>71</v>
      </c>
      <c r="B19" s="4" t="s">
        <v>72</v>
      </c>
      <c r="C19" s="4" t="s">
        <v>37</v>
      </c>
      <c r="D19" s="4">
        <v>23.3</v>
      </c>
      <c r="E19" s="4">
        <v>5.8</v>
      </c>
      <c r="F19" s="4" t="s">
        <v>13</v>
      </c>
      <c r="G19" s="4" t="s">
        <v>73</v>
      </c>
      <c r="H19" s="4">
        <f t="shared" si="1"/>
        <v>0.2416666667</v>
      </c>
      <c r="I19" s="2">
        <v>1137.0</v>
      </c>
      <c r="J19" s="4">
        <f t="shared" si="2"/>
        <v>0.7316602317</v>
      </c>
    </row>
    <row r="20">
      <c r="A20" s="4" t="s">
        <v>74</v>
      </c>
      <c r="B20" s="4" t="s">
        <v>75</v>
      </c>
      <c r="C20" s="4" t="s">
        <v>33</v>
      </c>
      <c r="D20" s="4">
        <v>25.5</v>
      </c>
      <c r="E20" s="4">
        <v>5.98</v>
      </c>
      <c r="F20" s="4" t="s">
        <v>13</v>
      </c>
      <c r="G20" s="4" t="s">
        <v>76</v>
      </c>
      <c r="H20" s="4">
        <f t="shared" si="1"/>
        <v>0.2392</v>
      </c>
      <c r="I20" s="2">
        <v>1137.0</v>
      </c>
      <c r="J20" s="4">
        <f t="shared" si="2"/>
        <v>0.7316602317</v>
      </c>
    </row>
    <row r="21" ht="15.75" customHeight="1">
      <c r="A21" s="4" t="s">
        <v>77</v>
      </c>
      <c r="B21" s="4" t="s">
        <v>78</v>
      </c>
      <c r="C21" s="4" t="s">
        <v>29</v>
      </c>
      <c r="D21" s="4">
        <v>23.6</v>
      </c>
      <c r="E21" s="4">
        <v>5.5</v>
      </c>
      <c r="F21" s="4" t="s">
        <v>13</v>
      </c>
      <c r="G21" s="4" t="s">
        <v>79</v>
      </c>
      <c r="H21" s="4">
        <f t="shared" si="1"/>
        <v>0.2391304348</v>
      </c>
      <c r="I21" s="2">
        <v>1137.0</v>
      </c>
      <c r="J21" s="4">
        <f t="shared" si="2"/>
        <v>0.7316602317</v>
      </c>
    </row>
    <row r="22" ht="15.75" customHeight="1">
      <c r="A22" s="4" t="s">
        <v>80</v>
      </c>
      <c r="B22" s="4" t="s">
        <v>81</v>
      </c>
      <c r="C22" s="4" t="s">
        <v>69</v>
      </c>
      <c r="D22" s="4">
        <v>29.0</v>
      </c>
      <c r="E22" s="4">
        <v>5.25</v>
      </c>
      <c r="F22" s="4" t="s">
        <v>13</v>
      </c>
      <c r="G22" s="4" t="s">
        <v>82</v>
      </c>
      <c r="H22" s="4">
        <f t="shared" si="1"/>
        <v>0.2386363636</v>
      </c>
      <c r="I22" s="2">
        <v>1137.0</v>
      </c>
      <c r="J22" s="4">
        <f t="shared" si="2"/>
        <v>0.7316602317</v>
      </c>
    </row>
    <row r="23" ht="15.75" customHeight="1">
      <c r="A23" s="4" t="s">
        <v>83</v>
      </c>
      <c r="B23" s="4" t="s">
        <v>84</v>
      </c>
      <c r="C23" s="4" t="s">
        <v>25</v>
      </c>
      <c r="D23" s="4">
        <v>25.4</v>
      </c>
      <c r="E23" s="4">
        <v>7.18</v>
      </c>
      <c r="F23" s="4" t="s">
        <v>13</v>
      </c>
      <c r="G23" s="4" t="s">
        <v>85</v>
      </c>
      <c r="H23" s="4">
        <f t="shared" si="1"/>
        <v>0.2316129032</v>
      </c>
      <c r="I23" s="2">
        <v>1137.0</v>
      </c>
      <c r="J23" s="4">
        <f t="shared" si="2"/>
        <v>0.7316602317</v>
      </c>
    </row>
    <row r="24" ht="15.75" customHeight="1">
      <c r="A24" s="4" t="s">
        <v>86</v>
      </c>
      <c r="B24" s="4" t="s">
        <v>87</v>
      </c>
      <c r="C24" s="4" t="s">
        <v>37</v>
      </c>
      <c r="D24" s="4">
        <v>26.0</v>
      </c>
      <c r="E24" s="4">
        <v>5.3</v>
      </c>
      <c r="F24" s="4" t="s">
        <v>13</v>
      </c>
      <c r="G24" s="4" t="s">
        <v>88</v>
      </c>
      <c r="H24" s="4">
        <f t="shared" si="1"/>
        <v>0.2208333333</v>
      </c>
      <c r="I24" s="2">
        <v>1137.0</v>
      </c>
      <c r="J24" s="4">
        <f t="shared" si="2"/>
        <v>0.7316602317</v>
      </c>
    </row>
    <row r="25" ht="15.75" customHeight="1">
      <c r="A25" s="4" t="s">
        <v>89</v>
      </c>
      <c r="B25" s="4" t="s">
        <v>90</v>
      </c>
      <c r="C25" s="4" t="s">
        <v>29</v>
      </c>
      <c r="D25" s="4">
        <v>29.2</v>
      </c>
      <c r="E25" s="4">
        <v>4.98</v>
      </c>
      <c r="F25" s="4" t="s">
        <v>13</v>
      </c>
      <c r="G25" s="4" t="s">
        <v>91</v>
      </c>
      <c r="H25" s="4">
        <f t="shared" si="1"/>
        <v>0.2165217391</v>
      </c>
      <c r="I25" s="2">
        <v>1137.0</v>
      </c>
      <c r="J25" s="4">
        <f t="shared" si="2"/>
        <v>0.7316602317</v>
      </c>
    </row>
    <row r="26" ht="15.75" customHeight="1">
      <c r="A26" s="4" t="s">
        <v>92</v>
      </c>
      <c r="B26" s="4" t="s">
        <v>93</v>
      </c>
      <c r="C26" s="4" t="s">
        <v>29</v>
      </c>
      <c r="D26" s="4">
        <v>27.6</v>
      </c>
      <c r="E26" s="4">
        <v>4.4</v>
      </c>
      <c r="F26" s="4" t="s">
        <v>13</v>
      </c>
      <c r="G26" s="4" t="s">
        <v>94</v>
      </c>
      <c r="H26" s="4">
        <f t="shared" si="1"/>
        <v>0.1913043478</v>
      </c>
      <c r="I26" s="2">
        <v>1137.0</v>
      </c>
      <c r="J26" s="4">
        <f t="shared" si="2"/>
        <v>0.7316602317</v>
      </c>
    </row>
    <row r="27" ht="15.75" customHeight="1">
      <c r="A27" s="4" t="s">
        <v>95</v>
      </c>
      <c r="B27" s="4" t="s">
        <v>96</v>
      </c>
      <c r="C27" s="4" t="s">
        <v>29</v>
      </c>
      <c r="D27" s="4">
        <v>25.7</v>
      </c>
      <c r="E27" s="4">
        <v>4.23</v>
      </c>
      <c r="F27" s="4" t="s">
        <v>13</v>
      </c>
      <c r="G27" s="4" t="s">
        <v>97</v>
      </c>
      <c r="H27" s="4">
        <f t="shared" si="1"/>
        <v>0.1839130435</v>
      </c>
      <c r="I27" s="2">
        <v>1137.0</v>
      </c>
      <c r="J27" s="4">
        <f t="shared" si="2"/>
        <v>0.7316602317</v>
      </c>
    </row>
    <row r="28" ht="15.75" customHeight="1">
      <c r="A28" s="4" t="s">
        <v>98</v>
      </c>
      <c r="B28" s="4" t="s">
        <v>99</v>
      </c>
      <c r="C28" s="4" t="s">
        <v>33</v>
      </c>
      <c r="D28" s="4">
        <v>28.8</v>
      </c>
      <c r="E28" s="4">
        <v>4.53</v>
      </c>
      <c r="F28" s="4" t="s">
        <v>13</v>
      </c>
      <c r="G28" s="4" t="s">
        <v>88</v>
      </c>
      <c r="H28" s="4">
        <f t="shared" si="1"/>
        <v>0.1812</v>
      </c>
      <c r="I28" s="2">
        <v>1137.0</v>
      </c>
      <c r="J28" s="4">
        <f t="shared" si="2"/>
        <v>0.7316602317</v>
      </c>
    </row>
    <row r="29" ht="15.75" customHeight="1">
      <c r="A29" s="4" t="s">
        <v>100</v>
      </c>
      <c r="B29" s="4" t="s">
        <v>101</v>
      </c>
      <c r="C29" s="4" t="s">
        <v>29</v>
      </c>
      <c r="D29" s="4">
        <v>24.6</v>
      </c>
      <c r="E29" s="4">
        <v>2.73</v>
      </c>
      <c r="F29" s="4" t="s">
        <v>13</v>
      </c>
      <c r="G29" s="4" t="s">
        <v>102</v>
      </c>
      <c r="H29" s="4">
        <f t="shared" si="1"/>
        <v>0.1186956522</v>
      </c>
      <c r="I29" s="2">
        <v>1137.0</v>
      </c>
      <c r="J29" s="4">
        <f t="shared" si="2"/>
        <v>0.7316602317</v>
      </c>
    </row>
    <row r="30" ht="15.75" customHeight="1">
      <c r="A30" s="4" t="s">
        <v>103</v>
      </c>
      <c r="B30" s="4" t="s">
        <v>104</v>
      </c>
      <c r="C30" s="4" t="s">
        <v>29</v>
      </c>
      <c r="D30" s="4">
        <v>27.6</v>
      </c>
      <c r="E30" s="4">
        <v>2.5</v>
      </c>
      <c r="F30" s="4" t="s">
        <v>13</v>
      </c>
      <c r="G30" s="4" t="s">
        <v>105</v>
      </c>
      <c r="H30" s="4">
        <f t="shared" si="1"/>
        <v>0.1086956522</v>
      </c>
      <c r="I30" s="2">
        <v>1137.0</v>
      </c>
      <c r="J30" s="4">
        <f t="shared" si="2"/>
        <v>0.7316602317</v>
      </c>
    </row>
    <row r="31" ht="15.75" customHeight="1">
      <c r="A31" s="4" t="s">
        <v>106</v>
      </c>
      <c r="B31" s="4" t="s">
        <v>107</v>
      </c>
      <c r="C31" s="4" t="s">
        <v>29</v>
      </c>
      <c r="D31" s="4">
        <v>28.5</v>
      </c>
      <c r="E31" s="4">
        <v>2.06</v>
      </c>
      <c r="F31" s="4" t="s">
        <v>13</v>
      </c>
      <c r="G31" s="4" t="s">
        <v>108</v>
      </c>
      <c r="H31" s="4">
        <f t="shared" si="1"/>
        <v>0.08956521739</v>
      </c>
      <c r="I31" s="2">
        <v>1137.0</v>
      </c>
      <c r="J31" s="4">
        <f t="shared" si="2"/>
        <v>0.7316602317</v>
      </c>
    </row>
    <row r="32" ht="15.75" customHeight="1">
      <c r="A32" s="4" t="s">
        <v>109</v>
      </c>
      <c r="B32" s="4" t="s">
        <v>110</v>
      </c>
      <c r="C32" s="4" t="s">
        <v>29</v>
      </c>
      <c r="D32" s="4">
        <v>28.3</v>
      </c>
      <c r="E32" s="4">
        <v>1.6</v>
      </c>
      <c r="F32" s="4" t="s">
        <v>13</v>
      </c>
      <c r="G32" s="4" t="s">
        <v>111</v>
      </c>
      <c r="H32" s="4">
        <f t="shared" si="1"/>
        <v>0.06956521739</v>
      </c>
      <c r="I32" s="2">
        <v>1137.0</v>
      </c>
      <c r="J32" s="4">
        <f t="shared" si="2"/>
        <v>0.7316602317</v>
      </c>
    </row>
    <row r="33" ht="15.75" customHeight="1">
      <c r="A33" s="4" t="s">
        <v>112</v>
      </c>
      <c r="B33" s="4" t="s">
        <v>113</v>
      </c>
      <c r="C33" s="4" t="s">
        <v>29</v>
      </c>
      <c r="D33" s="4">
        <v>21.9</v>
      </c>
      <c r="E33" s="4">
        <v>1.44</v>
      </c>
      <c r="F33" s="4" t="s">
        <v>13</v>
      </c>
      <c r="G33" s="4" t="s">
        <v>114</v>
      </c>
      <c r="H33" s="4">
        <f t="shared" si="1"/>
        <v>0.06260869565</v>
      </c>
      <c r="I33" s="2">
        <v>1137.0</v>
      </c>
      <c r="J33" s="4">
        <f t="shared" si="2"/>
        <v>0.7316602317</v>
      </c>
    </row>
    <row r="34" ht="15.75" customHeight="1">
      <c r="A34" s="4" t="s">
        <v>115</v>
      </c>
      <c r="B34" s="4" t="s">
        <v>116</v>
      </c>
      <c r="C34" s="4" t="s">
        <v>29</v>
      </c>
      <c r="D34" s="4">
        <v>30.8</v>
      </c>
      <c r="E34" s="4">
        <v>1.22</v>
      </c>
      <c r="F34" s="4" t="s">
        <v>13</v>
      </c>
      <c r="G34" s="4" t="s">
        <v>117</v>
      </c>
      <c r="H34" s="4">
        <f t="shared" si="1"/>
        <v>0.05304347826</v>
      </c>
      <c r="I34" s="2">
        <v>1137.0</v>
      </c>
      <c r="J34" s="4">
        <f t="shared" si="2"/>
        <v>0.7316602317</v>
      </c>
    </row>
    <row r="35" ht="15.75" customHeight="1">
      <c r="A35" s="4" t="s">
        <v>118</v>
      </c>
      <c r="B35" s="4" t="s">
        <v>119</v>
      </c>
      <c r="C35" s="4" t="s">
        <v>120</v>
      </c>
      <c r="D35" s="4">
        <v>28.0</v>
      </c>
      <c r="E35" s="4">
        <v>1.45</v>
      </c>
      <c r="F35" s="4" t="s">
        <v>13</v>
      </c>
      <c r="G35" s="4" t="s">
        <v>121</v>
      </c>
      <c r="H35" s="4">
        <f t="shared" si="1"/>
        <v>0.05178571429</v>
      </c>
      <c r="I35" s="2">
        <v>1137.0</v>
      </c>
      <c r="J35" s="4">
        <f t="shared" si="2"/>
        <v>0.7316602317</v>
      </c>
    </row>
    <row r="36" ht="15.75" customHeight="1">
      <c r="A36" s="4" t="s">
        <v>122</v>
      </c>
      <c r="B36" s="4" t="s">
        <v>123</v>
      </c>
      <c r="C36" s="4" t="s">
        <v>29</v>
      </c>
      <c r="D36" s="4">
        <v>26.8</v>
      </c>
      <c r="E36" s="4">
        <v>1.15</v>
      </c>
      <c r="F36" s="4" t="s">
        <v>13</v>
      </c>
      <c r="G36" s="4" t="s">
        <v>124</v>
      </c>
      <c r="H36" s="4">
        <f t="shared" si="1"/>
        <v>0.05</v>
      </c>
      <c r="I36" s="2">
        <v>1137.0</v>
      </c>
      <c r="J36" s="4">
        <f t="shared" si="2"/>
        <v>0.7316602317</v>
      </c>
    </row>
    <row r="37" ht="15.75" customHeight="1">
      <c r="A37" s="4" t="s">
        <v>125</v>
      </c>
      <c r="B37" s="4" t="s">
        <v>126</v>
      </c>
      <c r="C37" s="4" t="s">
        <v>29</v>
      </c>
      <c r="D37" s="4">
        <v>25.7</v>
      </c>
      <c r="E37" s="4">
        <v>1.13</v>
      </c>
      <c r="F37" s="4" t="s">
        <v>13</v>
      </c>
      <c r="G37" s="4" t="s">
        <v>127</v>
      </c>
      <c r="H37" s="4">
        <f t="shared" si="1"/>
        <v>0.04913043478</v>
      </c>
      <c r="I37" s="2">
        <v>1137.0</v>
      </c>
      <c r="J37" s="4">
        <f t="shared" si="2"/>
        <v>0.7316602317</v>
      </c>
    </row>
    <row r="38" ht="15.75" customHeight="1">
      <c r="A38" s="4" t="s">
        <v>128</v>
      </c>
      <c r="B38" s="4" t="s">
        <v>129</v>
      </c>
      <c r="C38" s="4" t="s">
        <v>130</v>
      </c>
      <c r="D38" s="4">
        <v>25.3</v>
      </c>
      <c r="E38" s="4">
        <v>1.47</v>
      </c>
      <c r="F38" s="4" t="s">
        <v>13</v>
      </c>
      <c r="G38" s="4" t="s">
        <v>131</v>
      </c>
      <c r="H38" s="4">
        <f t="shared" si="1"/>
        <v>0.04323529412</v>
      </c>
      <c r="I38" s="2">
        <v>1137.0</v>
      </c>
      <c r="J38" s="4">
        <f t="shared" si="2"/>
        <v>0.7316602317</v>
      </c>
    </row>
    <row r="39" ht="15.75" customHeight="1">
      <c r="A39" s="4" t="s">
        <v>132</v>
      </c>
      <c r="B39" s="4" t="s">
        <v>133</v>
      </c>
      <c r="C39" s="4" t="s">
        <v>37</v>
      </c>
      <c r="D39" s="4">
        <v>25.1</v>
      </c>
      <c r="E39" s="4">
        <v>0.995</v>
      </c>
      <c r="F39" s="4" t="s">
        <v>13</v>
      </c>
      <c r="G39" s="4" t="s">
        <v>134</v>
      </c>
      <c r="H39" s="4">
        <f t="shared" si="1"/>
        <v>0.04145833333</v>
      </c>
      <c r="I39" s="2">
        <v>1137.0</v>
      </c>
      <c r="J39" s="4">
        <f t="shared" si="2"/>
        <v>0.7316602317</v>
      </c>
    </row>
    <row r="40" ht="15.75" customHeight="1">
      <c r="A40" s="4" t="s">
        <v>135</v>
      </c>
      <c r="B40" s="4" t="s">
        <v>136</v>
      </c>
      <c r="C40" s="4" t="s">
        <v>29</v>
      </c>
      <c r="D40" s="4">
        <v>26.9</v>
      </c>
      <c r="E40" s="4">
        <v>0.945</v>
      </c>
      <c r="F40" s="4" t="s">
        <v>13</v>
      </c>
      <c r="G40" s="4" t="s">
        <v>124</v>
      </c>
      <c r="H40" s="4">
        <f t="shared" si="1"/>
        <v>0.04108695652</v>
      </c>
      <c r="I40" s="2">
        <v>1137.0</v>
      </c>
      <c r="J40" s="4">
        <f t="shared" si="2"/>
        <v>0.7316602317</v>
      </c>
    </row>
    <row r="41" ht="15.75" customHeight="1">
      <c r="A41" s="4" t="s">
        <v>137</v>
      </c>
      <c r="B41" s="4" t="s">
        <v>138</v>
      </c>
      <c r="C41" s="4" t="s">
        <v>37</v>
      </c>
      <c r="D41" s="4">
        <v>24.9</v>
      </c>
      <c r="E41" s="4">
        <v>0.98</v>
      </c>
      <c r="F41" s="4" t="s">
        <v>13</v>
      </c>
      <c r="G41" s="4" t="s">
        <v>139</v>
      </c>
      <c r="H41" s="4">
        <f t="shared" si="1"/>
        <v>0.04083333333</v>
      </c>
      <c r="I41" s="2">
        <v>1137.0</v>
      </c>
      <c r="J41" s="4">
        <f t="shared" si="2"/>
        <v>0.7316602317</v>
      </c>
    </row>
    <row r="42" ht="15.75" customHeight="1">
      <c r="A42" s="4" t="s">
        <v>140</v>
      </c>
      <c r="B42" s="4" t="s">
        <v>141</v>
      </c>
      <c r="C42" s="4" t="s">
        <v>120</v>
      </c>
      <c r="D42" s="4">
        <v>25.0</v>
      </c>
      <c r="E42" s="4">
        <v>1.01</v>
      </c>
      <c r="F42" s="4" t="s">
        <v>13</v>
      </c>
      <c r="G42" s="4" t="s">
        <v>142</v>
      </c>
      <c r="H42" s="4">
        <f t="shared" si="1"/>
        <v>0.03607142857</v>
      </c>
      <c r="I42" s="2">
        <v>1137.0</v>
      </c>
      <c r="J42" s="4">
        <f t="shared" si="2"/>
        <v>0.7316602317</v>
      </c>
    </row>
    <row r="43" ht="15.75" customHeight="1">
      <c r="A43" s="4" t="s">
        <v>143</v>
      </c>
      <c r="B43" s="4" t="s">
        <v>144</v>
      </c>
      <c r="C43" s="4" t="s">
        <v>145</v>
      </c>
      <c r="D43" s="4">
        <v>25.6</v>
      </c>
      <c r="E43" s="4">
        <v>0.75</v>
      </c>
      <c r="F43" s="4" t="s">
        <v>13</v>
      </c>
      <c r="G43" s="4" t="s">
        <v>146</v>
      </c>
      <c r="H43" s="4">
        <f t="shared" si="1"/>
        <v>0.03571428571</v>
      </c>
      <c r="I43" s="2">
        <v>1137.0</v>
      </c>
      <c r="J43" s="4">
        <f t="shared" si="2"/>
        <v>0.7316602317</v>
      </c>
    </row>
    <row r="44" ht="15.75" customHeight="1">
      <c r="A44" s="4" t="s">
        <v>147</v>
      </c>
      <c r="B44" s="4" t="s">
        <v>148</v>
      </c>
      <c r="C44" s="4" t="s">
        <v>37</v>
      </c>
      <c r="D44" s="4">
        <v>25.4</v>
      </c>
      <c r="E44" s="4">
        <v>0.725</v>
      </c>
      <c r="F44" s="4" t="s">
        <v>13</v>
      </c>
      <c r="G44" s="4" t="s">
        <v>149</v>
      </c>
      <c r="H44" s="4">
        <f t="shared" si="1"/>
        <v>0.03020833333</v>
      </c>
      <c r="I44" s="2">
        <v>1137.0</v>
      </c>
      <c r="J44" s="4">
        <f t="shared" si="2"/>
        <v>0.7316602317</v>
      </c>
    </row>
    <row r="45" ht="15.75" customHeight="1">
      <c r="A45" s="4" t="s">
        <v>150</v>
      </c>
      <c r="B45" s="4" t="s">
        <v>151</v>
      </c>
      <c r="C45" s="4" t="s">
        <v>33</v>
      </c>
      <c r="D45" s="4">
        <v>20.8</v>
      </c>
      <c r="E45" s="4">
        <v>0.605</v>
      </c>
      <c r="F45" s="4" t="s">
        <v>13</v>
      </c>
      <c r="G45" s="4" t="s">
        <v>152</v>
      </c>
      <c r="H45" s="4">
        <f t="shared" si="1"/>
        <v>0.0242</v>
      </c>
      <c r="I45" s="2">
        <v>1137.0</v>
      </c>
      <c r="J45" s="4">
        <f t="shared" si="2"/>
        <v>0.7316602317</v>
      </c>
    </row>
    <row r="46" ht="15.75" customHeight="1">
      <c r="A46" s="4" t="s">
        <v>153</v>
      </c>
      <c r="B46" s="4" t="s">
        <v>154</v>
      </c>
      <c r="C46" s="4" t="s">
        <v>69</v>
      </c>
      <c r="D46" s="4">
        <v>26.8</v>
      </c>
      <c r="E46" s="4">
        <v>0.51</v>
      </c>
      <c r="F46" s="4" t="s">
        <v>13</v>
      </c>
      <c r="G46" s="4" t="s">
        <v>155</v>
      </c>
      <c r="H46" s="4">
        <f t="shared" si="1"/>
        <v>0.02318181818</v>
      </c>
      <c r="I46" s="2">
        <v>1137.0</v>
      </c>
      <c r="J46" s="4">
        <f t="shared" si="2"/>
        <v>0.7316602317</v>
      </c>
    </row>
    <row r="47" ht="15.75" customHeight="1">
      <c r="A47" s="4" t="s">
        <v>156</v>
      </c>
      <c r="B47" s="4" t="s">
        <v>157</v>
      </c>
      <c r="C47" s="4" t="s">
        <v>158</v>
      </c>
      <c r="D47" s="4">
        <v>25.7</v>
      </c>
      <c r="E47" s="4">
        <v>0.075</v>
      </c>
      <c r="F47" s="4" t="s">
        <v>13</v>
      </c>
      <c r="G47" s="4" t="s">
        <v>159</v>
      </c>
      <c r="H47" s="4">
        <f t="shared" si="1"/>
        <v>0.003947368421</v>
      </c>
      <c r="I47" s="2">
        <v>1137.0</v>
      </c>
      <c r="J47" s="4">
        <f t="shared" si="2"/>
        <v>0.7316602317</v>
      </c>
    </row>
    <row r="48" ht="15.75" customHeight="1">
      <c r="A48" s="4" t="s">
        <v>160</v>
      </c>
      <c r="B48" s="4" t="s">
        <v>161</v>
      </c>
      <c r="C48" s="4" t="s">
        <v>130</v>
      </c>
      <c r="D48" s="4">
        <v>26.4</v>
      </c>
      <c r="E48" s="4">
        <v>380.95</v>
      </c>
      <c r="F48" s="4" t="s">
        <v>162</v>
      </c>
      <c r="G48" s="4" t="s">
        <v>34</v>
      </c>
      <c r="H48" s="4">
        <f t="shared" si="1"/>
        <v>11.20441176</v>
      </c>
      <c r="I48" s="2">
        <v>1198.0</v>
      </c>
      <c r="J48" s="4">
        <f t="shared" si="2"/>
        <v>0.7709137709</v>
      </c>
    </row>
    <row r="49" ht="15.75" customHeight="1">
      <c r="A49" s="4" t="s">
        <v>163</v>
      </c>
      <c r="B49" s="4" t="s">
        <v>164</v>
      </c>
      <c r="C49" s="4" t="s">
        <v>12</v>
      </c>
      <c r="D49" s="4">
        <v>26.3</v>
      </c>
      <c r="E49" s="4">
        <v>286.5</v>
      </c>
      <c r="F49" s="4" t="s">
        <v>162</v>
      </c>
      <c r="G49" s="4" t="s">
        <v>165</v>
      </c>
      <c r="H49" s="4">
        <f t="shared" si="1"/>
        <v>11.01923077</v>
      </c>
      <c r="I49" s="2">
        <v>1198.0</v>
      </c>
      <c r="J49" s="4">
        <f t="shared" si="2"/>
        <v>0.7709137709</v>
      </c>
    </row>
    <row r="50" ht="15.75" customHeight="1">
      <c r="A50" s="4" t="s">
        <v>166</v>
      </c>
      <c r="B50" s="4" t="s">
        <v>167</v>
      </c>
      <c r="C50" s="4" t="s">
        <v>12</v>
      </c>
      <c r="D50" s="4">
        <v>25.7</v>
      </c>
      <c r="E50" s="4">
        <v>255.9</v>
      </c>
      <c r="F50" s="4" t="s">
        <v>162</v>
      </c>
      <c r="G50" s="4" t="s">
        <v>168</v>
      </c>
      <c r="H50" s="4">
        <f t="shared" si="1"/>
        <v>9.842307692</v>
      </c>
      <c r="I50" s="2">
        <v>1198.0</v>
      </c>
      <c r="J50" s="4">
        <f t="shared" si="2"/>
        <v>0.7709137709</v>
      </c>
    </row>
    <row r="51" ht="15.75" customHeight="1">
      <c r="A51" s="4" t="s">
        <v>169</v>
      </c>
      <c r="B51" s="4" t="s">
        <v>170</v>
      </c>
      <c r="C51" s="4" t="s">
        <v>21</v>
      </c>
      <c r="D51" s="4">
        <v>26.9</v>
      </c>
      <c r="E51" s="4">
        <v>231.9</v>
      </c>
      <c r="F51" s="4" t="s">
        <v>162</v>
      </c>
      <c r="G51" s="4" t="s">
        <v>171</v>
      </c>
      <c r="H51" s="4">
        <f t="shared" si="1"/>
        <v>8.588888889</v>
      </c>
      <c r="I51" s="2">
        <v>1198.0</v>
      </c>
      <c r="J51" s="4">
        <f t="shared" si="2"/>
        <v>0.7709137709</v>
      </c>
    </row>
    <row r="52" ht="15.75" customHeight="1">
      <c r="A52" s="4" t="s">
        <v>172</v>
      </c>
      <c r="B52" s="4" t="s">
        <v>173</v>
      </c>
      <c r="C52" s="4" t="s">
        <v>33</v>
      </c>
      <c r="D52" s="4">
        <v>25.0</v>
      </c>
      <c r="E52" s="4">
        <v>185.6</v>
      </c>
      <c r="F52" s="4" t="s">
        <v>162</v>
      </c>
      <c r="G52" s="4" t="s">
        <v>174</v>
      </c>
      <c r="H52" s="4">
        <f t="shared" si="1"/>
        <v>7.424</v>
      </c>
      <c r="I52" s="2">
        <v>1198.0</v>
      </c>
      <c r="J52" s="4">
        <f t="shared" si="2"/>
        <v>0.7709137709</v>
      </c>
    </row>
    <row r="53" ht="15.75" customHeight="1">
      <c r="A53" s="4" t="s">
        <v>175</v>
      </c>
      <c r="B53" s="4" t="s">
        <v>176</v>
      </c>
      <c r="C53" s="4" t="s">
        <v>177</v>
      </c>
      <c r="D53" s="4">
        <v>25.2</v>
      </c>
      <c r="E53" s="4">
        <v>206.4</v>
      </c>
      <c r="F53" s="4" t="s">
        <v>162</v>
      </c>
      <c r="G53" s="4" t="s">
        <v>178</v>
      </c>
      <c r="H53" s="4">
        <f t="shared" si="1"/>
        <v>7.117241379</v>
      </c>
      <c r="I53" s="2">
        <v>1198.0</v>
      </c>
      <c r="J53" s="4">
        <f t="shared" si="2"/>
        <v>0.7709137709</v>
      </c>
    </row>
    <row r="54" ht="15.75" customHeight="1">
      <c r="A54" s="4" t="s">
        <v>179</v>
      </c>
      <c r="B54" s="4" t="s">
        <v>180</v>
      </c>
      <c r="C54" s="4" t="s">
        <v>33</v>
      </c>
      <c r="D54" s="4">
        <v>27.6</v>
      </c>
      <c r="E54" s="4">
        <v>169.95</v>
      </c>
      <c r="F54" s="4" t="s">
        <v>162</v>
      </c>
      <c r="G54" s="4" t="s">
        <v>181</v>
      </c>
      <c r="H54" s="4">
        <f t="shared" si="1"/>
        <v>6.798</v>
      </c>
      <c r="I54" s="2">
        <v>1198.0</v>
      </c>
      <c r="J54" s="4">
        <f t="shared" si="2"/>
        <v>0.7709137709</v>
      </c>
    </row>
    <row r="55" ht="15.75" customHeight="1">
      <c r="A55" s="4" t="s">
        <v>182</v>
      </c>
      <c r="B55" s="4" t="s">
        <v>183</v>
      </c>
      <c r="C55" s="4" t="s">
        <v>21</v>
      </c>
      <c r="D55" s="4">
        <v>27.9</v>
      </c>
      <c r="E55" s="4">
        <v>142.65</v>
      </c>
      <c r="F55" s="4" t="s">
        <v>162</v>
      </c>
      <c r="G55" s="4" t="s">
        <v>184</v>
      </c>
      <c r="H55" s="4">
        <f t="shared" si="1"/>
        <v>5.283333333</v>
      </c>
      <c r="I55" s="2">
        <v>1198.0</v>
      </c>
      <c r="J55" s="4">
        <f t="shared" si="2"/>
        <v>0.7709137709</v>
      </c>
    </row>
    <row r="56" ht="15.75" customHeight="1">
      <c r="A56" s="4" t="s">
        <v>185</v>
      </c>
      <c r="B56" s="4" t="s">
        <v>186</v>
      </c>
      <c r="C56" s="4" t="s">
        <v>12</v>
      </c>
      <c r="D56" s="4">
        <v>26.7</v>
      </c>
      <c r="E56" s="4">
        <v>114.75</v>
      </c>
      <c r="F56" s="4" t="s">
        <v>162</v>
      </c>
      <c r="G56" s="4" t="s">
        <v>187</v>
      </c>
      <c r="H56" s="4">
        <f t="shared" si="1"/>
        <v>4.413461538</v>
      </c>
      <c r="I56" s="2">
        <v>1198.0</v>
      </c>
      <c r="J56" s="4">
        <f t="shared" si="2"/>
        <v>0.7709137709</v>
      </c>
    </row>
    <row r="57" ht="15.75" customHeight="1">
      <c r="A57" s="4" t="s">
        <v>188</v>
      </c>
      <c r="B57" s="4" t="s">
        <v>189</v>
      </c>
      <c r="C57" s="4" t="s">
        <v>37</v>
      </c>
      <c r="D57" s="4">
        <v>24.9</v>
      </c>
      <c r="E57" s="4">
        <v>89.98</v>
      </c>
      <c r="F57" s="4" t="s">
        <v>162</v>
      </c>
      <c r="G57" s="4" t="s">
        <v>190</v>
      </c>
      <c r="H57" s="4">
        <f t="shared" si="1"/>
        <v>3.749166667</v>
      </c>
      <c r="I57" s="2">
        <v>1198.0</v>
      </c>
      <c r="J57" s="4">
        <f t="shared" si="2"/>
        <v>0.7709137709</v>
      </c>
    </row>
    <row r="58" ht="15.75" customHeight="1">
      <c r="A58" s="4" t="s">
        <v>191</v>
      </c>
      <c r="B58" s="4" t="s">
        <v>192</v>
      </c>
      <c r="C58" s="4" t="s">
        <v>120</v>
      </c>
      <c r="D58" s="4">
        <v>26.7</v>
      </c>
      <c r="E58" s="4">
        <v>102.08</v>
      </c>
      <c r="F58" s="4" t="s">
        <v>162</v>
      </c>
      <c r="G58" s="4" t="s">
        <v>193</v>
      </c>
      <c r="H58" s="4">
        <f t="shared" si="1"/>
        <v>3.645714286</v>
      </c>
      <c r="I58" s="2">
        <v>1198.0</v>
      </c>
      <c r="J58" s="4">
        <f t="shared" si="2"/>
        <v>0.7709137709</v>
      </c>
    </row>
    <row r="59" ht="15.75" customHeight="1">
      <c r="A59" s="4" t="s">
        <v>194</v>
      </c>
      <c r="B59" s="4" t="s">
        <v>195</v>
      </c>
      <c r="C59" s="4" t="s">
        <v>17</v>
      </c>
      <c r="D59" s="4">
        <v>27.1</v>
      </c>
      <c r="E59" s="4">
        <v>65.85</v>
      </c>
      <c r="F59" s="4" t="s">
        <v>162</v>
      </c>
      <c r="G59" s="4" t="s">
        <v>196</v>
      </c>
      <c r="H59" s="4">
        <f t="shared" si="1"/>
        <v>2.195</v>
      </c>
      <c r="I59" s="2">
        <v>1198.0</v>
      </c>
      <c r="J59" s="4">
        <f t="shared" si="2"/>
        <v>0.7709137709</v>
      </c>
    </row>
    <row r="60" ht="15.75" customHeight="1">
      <c r="A60" s="4" t="s">
        <v>197</v>
      </c>
      <c r="B60" s="4" t="s">
        <v>198</v>
      </c>
      <c r="C60" s="4" t="s">
        <v>199</v>
      </c>
      <c r="D60" s="4">
        <v>24.5</v>
      </c>
      <c r="E60" s="4">
        <v>77.68</v>
      </c>
      <c r="F60" s="4" t="s">
        <v>162</v>
      </c>
      <c r="G60" s="4" t="s">
        <v>200</v>
      </c>
      <c r="H60" s="4">
        <f t="shared" si="1"/>
        <v>2.157777778</v>
      </c>
      <c r="I60" s="2">
        <v>1198.0</v>
      </c>
      <c r="J60" s="4">
        <f t="shared" si="2"/>
        <v>0.7709137709</v>
      </c>
    </row>
    <row r="61" ht="15.75" customHeight="1">
      <c r="A61" s="4" t="s">
        <v>201</v>
      </c>
      <c r="B61" s="4" t="s">
        <v>202</v>
      </c>
      <c r="C61" s="4" t="s">
        <v>21</v>
      </c>
      <c r="D61" s="4">
        <v>25.5</v>
      </c>
      <c r="E61" s="4">
        <v>51.3</v>
      </c>
      <c r="F61" s="4" t="s">
        <v>162</v>
      </c>
      <c r="G61" s="4" t="s">
        <v>203</v>
      </c>
      <c r="H61" s="4">
        <f t="shared" si="1"/>
        <v>1.9</v>
      </c>
      <c r="I61" s="2">
        <v>1198.0</v>
      </c>
      <c r="J61" s="4">
        <f t="shared" si="2"/>
        <v>0.7709137709</v>
      </c>
    </row>
    <row r="62" ht="15.75" customHeight="1">
      <c r="A62" s="4" t="s">
        <v>204</v>
      </c>
      <c r="B62" s="4" t="s">
        <v>205</v>
      </c>
      <c r="C62" s="4" t="s">
        <v>33</v>
      </c>
      <c r="D62" s="4">
        <v>25.5</v>
      </c>
      <c r="E62" s="4">
        <v>37.23</v>
      </c>
      <c r="F62" s="4" t="s">
        <v>162</v>
      </c>
      <c r="G62" s="4" t="s">
        <v>206</v>
      </c>
      <c r="H62" s="4">
        <f t="shared" si="1"/>
        <v>1.4892</v>
      </c>
      <c r="I62" s="2">
        <v>1198.0</v>
      </c>
      <c r="J62" s="4">
        <f t="shared" si="2"/>
        <v>0.7709137709</v>
      </c>
    </row>
    <row r="63" ht="15.75" customHeight="1">
      <c r="A63" s="4" t="s">
        <v>207</v>
      </c>
      <c r="B63" s="4" t="s">
        <v>208</v>
      </c>
      <c r="C63" s="4" t="s">
        <v>33</v>
      </c>
      <c r="D63" s="4">
        <v>28.0</v>
      </c>
      <c r="E63" s="4">
        <v>28.95</v>
      </c>
      <c r="F63" s="4" t="s">
        <v>162</v>
      </c>
      <c r="G63" s="4" t="s">
        <v>209</v>
      </c>
      <c r="H63" s="4">
        <f t="shared" si="1"/>
        <v>1.158</v>
      </c>
      <c r="I63" s="2">
        <v>1198.0</v>
      </c>
      <c r="J63" s="4">
        <f t="shared" si="2"/>
        <v>0.7709137709</v>
      </c>
    </row>
    <row r="64" ht="15.75" customHeight="1">
      <c r="A64" s="4" t="s">
        <v>210</v>
      </c>
      <c r="B64" s="4" t="s">
        <v>211</v>
      </c>
      <c r="C64" s="4" t="s">
        <v>25</v>
      </c>
      <c r="D64" s="4">
        <v>26.7</v>
      </c>
      <c r="E64" s="4">
        <v>35.33</v>
      </c>
      <c r="F64" s="4" t="s">
        <v>162</v>
      </c>
      <c r="G64" s="4" t="s">
        <v>212</v>
      </c>
      <c r="H64" s="4">
        <f t="shared" si="1"/>
        <v>1.139677419</v>
      </c>
      <c r="I64" s="2">
        <v>1198.0</v>
      </c>
      <c r="J64" s="4">
        <f t="shared" si="2"/>
        <v>0.7709137709</v>
      </c>
    </row>
    <row r="65" ht="15.75" customHeight="1">
      <c r="A65" s="4" t="s">
        <v>213</v>
      </c>
      <c r="B65" s="4" t="s">
        <v>214</v>
      </c>
      <c r="C65" s="4" t="s">
        <v>130</v>
      </c>
      <c r="D65" s="4">
        <v>26.7</v>
      </c>
      <c r="E65" s="4">
        <v>31.7</v>
      </c>
      <c r="F65" s="4" t="s">
        <v>162</v>
      </c>
      <c r="G65" s="4" t="s">
        <v>215</v>
      </c>
      <c r="H65" s="4">
        <f t="shared" si="1"/>
        <v>0.9323529412</v>
      </c>
      <c r="I65" s="2">
        <v>1198.0</v>
      </c>
      <c r="J65" s="4">
        <f t="shared" si="2"/>
        <v>0.7709137709</v>
      </c>
    </row>
    <row r="66" ht="15.75" customHeight="1">
      <c r="A66" s="4" t="s">
        <v>216</v>
      </c>
      <c r="B66" s="4" t="s">
        <v>217</v>
      </c>
      <c r="C66" s="4" t="s">
        <v>120</v>
      </c>
      <c r="D66" s="4">
        <v>26.1</v>
      </c>
      <c r="E66" s="4">
        <v>21.78</v>
      </c>
      <c r="F66" s="4" t="s">
        <v>162</v>
      </c>
      <c r="G66" s="4" t="s">
        <v>218</v>
      </c>
      <c r="H66" s="4">
        <f t="shared" si="1"/>
        <v>0.7778571429</v>
      </c>
      <c r="I66" s="2">
        <v>1198.0</v>
      </c>
      <c r="J66" s="4">
        <f t="shared" si="2"/>
        <v>0.7709137709</v>
      </c>
    </row>
    <row r="67" ht="15.75" customHeight="1">
      <c r="A67" s="4" t="s">
        <v>219</v>
      </c>
      <c r="B67" s="4" t="s">
        <v>220</v>
      </c>
      <c r="C67" s="4" t="s">
        <v>37</v>
      </c>
      <c r="D67" s="4">
        <v>27.2</v>
      </c>
      <c r="E67" s="4">
        <v>17.33</v>
      </c>
      <c r="F67" s="4" t="s">
        <v>162</v>
      </c>
      <c r="G67" s="4" t="s">
        <v>221</v>
      </c>
      <c r="H67" s="4">
        <f t="shared" si="1"/>
        <v>0.7220833333</v>
      </c>
      <c r="I67" s="2">
        <v>1198.0</v>
      </c>
      <c r="J67" s="4">
        <f t="shared" si="2"/>
        <v>0.7709137709</v>
      </c>
    </row>
    <row r="68" ht="15.75" customHeight="1">
      <c r="A68" s="4" t="s">
        <v>222</v>
      </c>
      <c r="B68" s="4" t="s">
        <v>223</v>
      </c>
      <c r="C68" s="4" t="s">
        <v>199</v>
      </c>
      <c r="D68" s="4">
        <v>26.2</v>
      </c>
      <c r="E68" s="4">
        <v>22.98</v>
      </c>
      <c r="F68" s="4" t="s">
        <v>162</v>
      </c>
      <c r="G68" s="4" t="s">
        <v>224</v>
      </c>
      <c r="H68" s="4">
        <f t="shared" si="1"/>
        <v>0.6383333333</v>
      </c>
      <c r="I68" s="2">
        <v>1198.0</v>
      </c>
      <c r="J68" s="4">
        <f t="shared" si="2"/>
        <v>0.7709137709</v>
      </c>
    </row>
    <row r="69" ht="15.75" customHeight="1">
      <c r="A69" s="4" t="s">
        <v>225</v>
      </c>
      <c r="B69" s="4" t="s">
        <v>226</v>
      </c>
      <c r="C69" s="4" t="s">
        <v>17</v>
      </c>
      <c r="D69" s="4">
        <v>25.2</v>
      </c>
      <c r="E69" s="4">
        <v>18.7</v>
      </c>
      <c r="F69" s="4" t="s">
        <v>162</v>
      </c>
      <c r="G69" s="4" t="s">
        <v>227</v>
      </c>
      <c r="H69" s="4">
        <f t="shared" si="1"/>
        <v>0.6233333333</v>
      </c>
      <c r="I69" s="2">
        <v>1198.0</v>
      </c>
      <c r="J69" s="4">
        <f t="shared" si="2"/>
        <v>0.7709137709</v>
      </c>
    </row>
    <row r="70" ht="15.75" customHeight="1">
      <c r="A70" s="4" t="s">
        <v>228</v>
      </c>
      <c r="B70" s="4" t="s">
        <v>229</v>
      </c>
      <c r="C70" s="4" t="s">
        <v>37</v>
      </c>
      <c r="D70" s="4">
        <v>26.3</v>
      </c>
      <c r="E70" s="4">
        <v>14.18</v>
      </c>
      <c r="F70" s="4" t="s">
        <v>162</v>
      </c>
      <c r="G70" s="4" t="s">
        <v>230</v>
      </c>
      <c r="H70" s="4">
        <f t="shared" si="1"/>
        <v>0.5908333333</v>
      </c>
      <c r="I70" s="2">
        <v>1198.0</v>
      </c>
      <c r="J70" s="4">
        <f t="shared" si="2"/>
        <v>0.7709137709</v>
      </c>
    </row>
    <row r="71" ht="15.75" customHeight="1">
      <c r="A71" s="4" t="s">
        <v>231</v>
      </c>
      <c r="B71" s="4" t="s">
        <v>232</v>
      </c>
      <c r="C71" s="4" t="s">
        <v>17</v>
      </c>
      <c r="D71" s="4">
        <v>27.8</v>
      </c>
      <c r="E71" s="4">
        <v>17.63</v>
      </c>
      <c r="F71" s="4" t="s">
        <v>162</v>
      </c>
      <c r="G71" s="4" t="s">
        <v>233</v>
      </c>
      <c r="H71" s="4">
        <f t="shared" si="1"/>
        <v>0.5876666667</v>
      </c>
      <c r="I71" s="2">
        <v>1198.0</v>
      </c>
      <c r="J71" s="4">
        <f t="shared" si="2"/>
        <v>0.7709137709</v>
      </c>
    </row>
    <row r="72" ht="15.75" customHeight="1">
      <c r="A72" s="4" t="s">
        <v>234</v>
      </c>
      <c r="B72" s="4" t="s">
        <v>235</v>
      </c>
      <c r="C72" s="4" t="s">
        <v>12</v>
      </c>
      <c r="D72" s="4">
        <v>26.6</v>
      </c>
      <c r="E72" s="4">
        <v>14.9</v>
      </c>
      <c r="F72" s="4" t="s">
        <v>162</v>
      </c>
      <c r="G72" s="4" t="s">
        <v>236</v>
      </c>
      <c r="H72" s="4">
        <f t="shared" si="1"/>
        <v>0.5730769231</v>
      </c>
      <c r="I72" s="2">
        <v>1198.0</v>
      </c>
      <c r="J72" s="4">
        <f t="shared" si="2"/>
        <v>0.7709137709</v>
      </c>
    </row>
    <row r="73" ht="15.75" customHeight="1">
      <c r="A73" s="4" t="s">
        <v>237</v>
      </c>
      <c r="B73" s="4" t="s">
        <v>238</v>
      </c>
      <c r="C73" s="4" t="s">
        <v>21</v>
      </c>
      <c r="D73" s="4">
        <v>28.4</v>
      </c>
      <c r="E73" s="4">
        <v>14.68</v>
      </c>
      <c r="F73" s="4" t="s">
        <v>162</v>
      </c>
      <c r="G73" s="4" t="s">
        <v>239</v>
      </c>
      <c r="H73" s="4">
        <f t="shared" si="1"/>
        <v>0.5437037037</v>
      </c>
      <c r="I73" s="2">
        <v>1198.0</v>
      </c>
      <c r="J73" s="4">
        <f t="shared" si="2"/>
        <v>0.7709137709</v>
      </c>
    </row>
    <row r="74" ht="15.75" customHeight="1">
      <c r="A74" s="4" t="s">
        <v>240</v>
      </c>
      <c r="B74" s="4" t="s">
        <v>241</v>
      </c>
      <c r="C74" s="4" t="s">
        <v>37</v>
      </c>
      <c r="D74" s="4">
        <v>26.2</v>
      </c>
      <c r="E74" s="4">
        <v>10.25</v>
      </c>
      <c r="F74" s="4" t="s">
        <v>162</v>
      </c>
      <c r="G74" s="4" t="s">
        <v>242</v>
      </c>
      <c r="H74" s="4">
        <f t="shared" si="1"/>
        <v>0.4270833333</v>
      </c>
      <c r="I74" s="2">
        <v>1198.0</v>
      </c>
      <c r="J74" s="4">
        <f t="shared" si="2"/>
        <v>0.7709137709</v>
      </c>
    </row>
    <row r="75" ht="15.75" customHeight="1">
      <c r="A75" s="4" t="s">
        <v>243</v>
      </c>
      <c r="B75" s="4" t="s">
        <v>244</v>
      </c>
      <c r="C75" s="4" t="s">
        <v>245</v>
      </c>
      <c r="D75" s="4">
        <v>28.4</v>
      </c>
      <c r="E75" s="4">
        <v>13.43</v>
      </c>
      <c r="F75" s="4" t="s">
        <v>162</v>
      </c>
      <c r="G75" s="4" t="s">
        <v>246</v>
      </c>
      <c r="H75" s="4">
        <f t="shared" si="1"/>
        <v>0.406969697</v>
      </c>
      <c r="I75" s="2">
        <v>1198.0</v>
      </c>
      <c r="J75" s="4">
        <f t="shared" si="2"/>
        <v>0.7709137709</v>
      </c>
    </row>
    <row r="76" ht="15.75" customHeight="1">
      <c r="A76" s="4" t="s">
        <v>247</v>
      </c>
      <c r="B76" s="4" t="s">
        <v>248</v>
      </c>
      <c r="C76" s="4" t="s">
        <v>33</v>
      </c>
      <c r="D76" s="4">
        <v>26.7</v>
      </c>
      <c r="E76" s="4">
        <v>9.1</v>
      </c>
      <c r="F76" s="4" t="s">
        <v>162</v>
      </c>
      <c r="G76" s="4" t="s">
        <v>249</v>
      </c>
      <c r="H76" s="4">
        <f t="shared" si="1"/>
        <v>0.364</v>
      </c>
      <c r="I76" s="2">
        <v>1198.0</v>
      </c>
      <c r="J76" s="4">
        <f t="shared" si="2"/>
        <v>0.7709137709</v>
      </c>
    </row>
    <row r="77" ht="15.75" customHeight="1">
      <c r="A77" s="4" t="s">
        <v>250</v>
      </c>
      <c r="B77" s="4" t="s">
        <v>251</v>
      </c>
      <c r="C77" s="4" t="s">
        <v>17</v>
      </c>
      <c r="D77" s="4">
        <v>26.2</v>
      </c>
      <c r="E77" s="4">
        <v>9.59</v>
      </c>
      <c r="F77" s="4" t="s">
        <v>162</v>
      </c>
      <c r="G77" s="4" t="s">
        <v>252</v>
      </c>
      <c r="H77" s="4">
        <f t="shared" si="1"/>
        <v>0.3196666667</v>
      </c>
      <c r="I77" s="2">
        <v>1198.0</v>
      </c>
      <c r="J77" s="4">
        <f t="shared" si="2"/>
        <v>0.7709137709</v>
      </c>
    </row>
    <row r="78" ht="15.75" customHeight="1">
      <c r="A78" s="4" t="s">
        <v>253</v>
      </c>
      <c r="B78" s="4" t="s">
        <v>254</v>
      </c>
      <c r="C78" s="4" t="s">
        <v>255</v>
      </c>
      <c r="D78" s="4">
        <v>26.0</v>
      </c>
      <c r="E78" s="4">
        <v>5.05</v>
      </c>
      <c r="F78" s="4" t="s">
        <v>162</v>
      </c>
      <c r="G78" s="4" t="s">
        <v>256</v>
      </c>
      <c r="H78" s="4">
        <f t="shared" si="1"/>
        <v>0.315625</v>
      </c>
      <c r="I78" s="2">
        <v>1198.0</v>
      </c>
      <c r="J78" s="4">
        <f t="shared" si="2"/>
        <v>0.7709137709</v>
      </c>
    </row>
    <row r="79" ht="15.75" customHeight="1">
      <c r="A79" s="4" t="s">
        <v>257</v>
      </c>
      <c r="B79" s="4" t="s">
        <v>258</v>
      </c>
      <c r="C79" s="4" t="s">
        <v>37</v>
      </c>
      <c r="D79" s="4">
        <v>23.7</v>
      </c>
      <c r="E79" s="4">
        <v>6.68</v>
      </c>
      <c r="F79" s="4" t="s">
        <v>162</v>
      </c>
      <c r="G79" s="4" t="s">
        <v>91</v>
      </c>
      <c r="H79" s="4">
        <f t="shared" si="1"/>
        <v>0.2783333333</v>
      </c>
      <c r="I79" s="2">
        <v>1198.0</v>
      </c>
      <c r="J79" s="4">
        <f t="shared" si="2"/>
        <v>0.7709137709</v>
      </c>
    </row>
    <row r="80" ht="15.75" customHeight="1">
      <c r="A80" s="4" t="s">
        <v>259</v>
      </c>
      <c r="B80" s="4" t="s">
        <v>260</v>
      </c>
      <c r="C80" s="4" t="s">
        <v>199</v>
      </c>
      <c r="D80" s="4">
        <v>26.9</v>
      </c>
      <c r="E80" s="4">
        <v>7.71</v>
      </c>
      <c r="F80" s="4" t="s">
        <v>162</v>
      </c>
      <c r="G80" s="4" t="s">
        <v>261</v>
      </c>
      <c r="H80" s="4">
        <f t="shared" si="1"/>
        <v>0.2141666667</v>
      </c>
      <c r="I80" s="2">
        <v>1198.0</v>
      </c>
      <c r="J80" s="4">
        <f t="shared" si="2"/>
        <v>0.7709137709</v>
      </c>
    </row>
    <row r="81" ht="15.75" customHeight="1">
      <c r="A81" s="4" t="s">
        <v>262</v>
      </c>
      <c r="B81" s="4" t="s">
        <v>263</v>
      </c>
      <c r="C81" s="4" t="s">
        <v>29</v>
      </c>
      <c r="D81" s="4">
        <v>29.9</v>
      </c>
      <c r="E81" s="4">
        <v>4.78</v>
      </c>
      <c r="F81" s="4" t="s">
        <v>162</v>
      </c>
      <c r="G81" s="4" t="s">
        <v>264</v>
      </c>
      <c r="H81" s="4">
        <f t="shared" si="1"/>
        <v>0.207826087</v>
      </c>
      <c r="I81" s="2">
        <v>1198.0</v>
      </c>
      <c r="J81" s="4">
        <f t="shared" si="2"/>
        <v>0.7709137709</v>
      </c>
    </row>
    <row r="82" ht="15.75" customHeight="1">
      <c r="A82" s="4" t="s">
        <v>265</v>
      </c>
      <c r="B82" s="4" t="s">
        <v>266</v>
      </c>
      <c r="C82" s="4" t="s">
        <v>177</v>
      </c>
      <c r="D82" s="4">
        <v>26.1</v>
      </c>
      <c r="E82" s="4">
        <v>6.0</v>
      </c>
      <c r="F82" s="4" t="s">
        <v>162</v>
      </c>
      <c r="G82" s="4" t="s">
        <v>267</v>
      </c>
      <c r="H82" s="4">
        <f t="shared" si="1"/>
        <v>0.2068965517</v>
      </c>
      <c r="I82" s="2">
        <v>1198.0</v>
      </c>
      <c r="J82" s="4">
        <f t="shared" si="2"/>
        <v>0.7709137709</v>
      </c>
    </row>
    <row r="83" ht="15.75" customHeight="1">
      <c r="A83" s="4" t="s">
        <v>268</v>
      </c>
      <c r="B83" s="4" t="s">
        <v>269</v>
      </c>
      <c r="C83" s="4" t="s">
        <v>33</v>
      </c>
      <c r="D83" s="4">
        <v>26.8</v>
      </c>
      <c r="E83" s="4">
        <v>4.35</v>
      </c>
      <c r="F83" s="4" t="s">
        <v>162</v>
      </c>
      <c r="G83" s="4" t="s">
        <v>270</v>
      </c>
      <c r="H83" s="4">
        <f t="shared" si="1"/>
        <v>0.174</v>
      </c>
      <c r="I83" s="2">
        <v>1198.0</v>
      </c>
      <c r="J83" s="4">
        <f t="shared" si="2"/>
        <v>0.7709137709</v>
      </c>
    </row>
    <row r="84" ht="15.75" customHeight="1">
      <c r="A84" s="4" t="s">
        <v>271</v>
      </c>
      <c r="B84" s="4" t="s">
        <v>272</v>
      </c>
      <c r="C84" s="4" t="s">
        <v>120</v>
      </c>
      <c r="D84" s="4">
        <v>24.9</v>
      </c>
      <c r="E84" s="4">
        <v>4.83</v>
      </c>
      <c r="F84" s="4" t="s">
        <v>162</v>
      </c>
      <c r="G84" s="4" t="s">
        <v>273</v>
      </c>
      <c r="H84" s="4">
        <f t="shared" si="1"/>
        <v>0.1725</v>
      </c>
      <c r="I84" s="2">
        <v>1198.0</v>
      </c>
      <c r="J84" s="4">
        <f t="shared" si="2"/>
        <v>0.7709137709</v>
      </c>
    </row>
    <row r="85" ht="15.75" customHeight="1">
      <c r="A85" s="4" t="s">
        <v>274</v>
      </c>
      <c r="B85" s="4" t="s">
        <v>275</v>
      </c>
      <c r="C85" s="4" t="s">
        <v>29</v>
      </c>
      <c r="D85" s="4">
        <v>26.1</v>
      </c>
      <c r="E85" s="4">
        <v>2.78</v>
      </c>
      <c r="F85" s="4" t="s">
        <v>162</v>
      </c>
      <c r="G85" s="4" t="s">
        <v>227</v>
      </c>
      <c r="H85" s="4">
        <f t="shared" si="1"/>
        <v>0.1208695652</v>
      </c>
      <c r="I85" s="2">
        <v>1198.0</v>
      </c>
      <c r="J85" s="4">
        <f t="shared" si="2"/>
        <v>0.7709137709</v>
      </c>
    </row>
    <row r="86" ht="15.75" customHeight="1">
      <c r="A86" s="4" t="s">
        <v>276</v>
      </c>
      <c r="B86" s="4" t="s">
        <v>277</v>
      </c>
      <c r="C86" s="4" t="s">
        <v>278</v>
      </c>
      <c r="D86" s="4">
        <v>24.7</v>
      </c>
      <c r="E86" s="4">
        <v>4.43</v>
      </c>
      <c r="F86" s="4" t="s">
        <v>162</v>
      </c>
      <c r="G86" s="4" t="s">
        <v>47</v>
      </c>
      <c r="H86" s="4">
        <f t="shared" si="1"/>
        <v>0.11075</v>
      </c>
      <c r="I86" s="2">
        <v>1198.0</v>
      </c>
      <c r="J86" s="4">
        <f t="shared" si="2"/>
        <v>0.7709137709</v>
      </c>
    </row>
    <row r="87" ht="15.75" customHeight="1">
      <c r="A87" s="4" t="s">
        <v>279</v>
      </c>
      <c r="B87" s="4" t="s">
        <v>280</v>
      </c>
      <c r="C87" s="4" t="s">
        <v>17</v>
      </c>
      <c r="D87" s="4">
        <v>26.6</v>
      </c>
      <c r="E87" s="4">
        <v>3.05</v>
      </c>
      <c r="F87" s="4" t="s">
        <v>162</v>
      </c>
      <c r="G87" s="4" t="s">
        <v>281</v>
      </c>
      <c r="H87" s="4">
        <f t="shared" si="1"/>
        <v>0.1016666667</v>
      </c>
      <c r="I87" s="2">
        <v>1198.0</v>
      </c>
      <c r="J87" s="4">
        <f t="shared" si="2"/>
        <v>0.7709137709</v>
      </c>
    </row>
    <row r="88" ht="15.75" customHeight="1">
      <c r="A88" s="4" t="s">
        <v>282</v>
      </c>
      <c r="B88" s="4" t="s">
        <v>283</v>
      </c>
      <c r="C88" s="4" t="s">
        <v>69</v>
      </c>
      <c r="D88" s="4">
        <v>26.2</v>
      </c>
      <c r="E88" s="4">
        <v>1.63</v>
      </c>
      <c r="F88" s="4" t="s">
        <v>162</v>
      </c>
      <c r="G88" s="4" t="s">
        <v>284</v>
      </c>
      <c r="H88" s="4">
        <f t="shared" si="1"/>
        <v>0.07409090909</v>
      </c>
      <c r="I88" s="2">
        <v>1198.0</v>
      </c>
      <c r="J88" s="4">
        <f t="shared" si="2"/>
        <v>0.7709137709</v>
      </c>
    </row>
    <row r="89" ht="15.75" customHeight="1">
      <c r="A89" s="4" t="s">
        <v>285</v>
      </c>
      <c r="B89" s="4" t="s">
        <v>286</v>
      </c>
      <c r="C89" s="4" t="s">
        <v>33</v>
      </c>
      <c r="D89" s="4">
        <v>27.6</v>
      </c>
      <c r="E89" s="4">
        <v>1.75</v>
      </c>
      <c r="F89" s="4" t="s">
        <v>162</v>
      </c>
      <c r="G89" s="4" t="s">
        <v>287</v>
      </c>
      <c r="H89" s="4">
        <f t="shared" si="1"/>
        <v>0.07</v>
      </c>
      <c r="I89" s="2">
        <v>1198.0</v>
      </c>
      <c r="J89" s="4">
        <f t="shared" si="2"/>
        <v>0.7709137709</v>
      </c>
    </row>
    <row r="90" ht="15.75" customHeight="1">
      <c r="A90" s="4" t="s">
        <v>288</v>
      </c>
      <c r="B90" s="4" t="s">
        <v>289</v>
      </c>
      <c r="C90" s="4" t="s">
        <v>290</v>
      </c>
      <c r="D90" s="4">
        <v>26.5</v>
      </c>
      <c r="E90" s="4">
        <v>2.13</v>
      </c>
      <c r="F90" s="4" t="s">
        <v>162</v>
      </c>
      <c r="G90" s="4" t="s">
        <v>291</v>
      </c>
      <c r="H90" s="4">
        <f t="shared" si="1"/>
        <v>0.0665625</v>
      </c>
      <c r="I90" s="2">
        <v>1198.0</v>
      </c>
      <c r="J90" s="4">
        <f t="shared" si="2"/>
        <v>0.7709137709</v>
      </c>
    </row>
    <row r="91" ht="15.75" customHeight="1">
      <c r="A91" s="4" t="s">
        <v>292</v>
      </c>
      <c r="B91" s="4" t="s">
        <v>293</v>
      </c>
      <c r="C91" s="4" t="s">
        <v>29</v>
      </c>
      <c r="D91" s="4">
        <v>26.2</v>
      </c>
      <c r="E91" s="4">
        <v>1.25</v>
      </c>
      <c r="F91" s="4" t="s">
        <v>162</v>
      </c>
      <c r="G91" s="4" t="s">
        <v>294</v>
      </c>
      <c r="H91" s="4">
        <f t="shared" si="1"/>
        <v>0.05434782609</v>
      </c>
      <c r="I91" s="2">
        <v>1198.0</v>
      </c>
      <c r="J91" s="4">
        <f t="shared" si="2"/>
        <v>0.7709137709</v>
      </c>
    </row>
    <row r="92" ht="15.75" customHeight="1">
      <c r="A92" s="4" t="s">
        <v>295</v>
      </c>
      <c r="B92" s="4" t="s">
        <v>296</v>
      </c>
      <c r="C92" s="4" t="s">
        <v>37</v>
      </c>
      <c r="D92" s="4">
        <v>25.8</v>
      </c>
      <c r="E92" s="4">
        <v>0.8</v>
      </c>
      <c r="F92" s="4" t="s">
        <v>162</v>
      </c>
      <c r="G92" s="4" t="s">
        <v>297</v>
      </c>
      <c r="H92" s="4">
        <f t="shared" si="1"/>
        <v>0.03333333333</v>
      </c>
      <c r="I92" s="2">
        <v>1198.0</v>
      </c>
      <c r="J92" s="4">
        <f t="shared" si="2"/>
        <v>0.7709137709</v>
      </c>
    </row>
    <row r="93" ht="15.75" customHeight="1">
      <c r="A93" s="4" t="s">
        <v>298</v>
      </c>
      <c r="B93" s="4" t="s">
        <v>299</v>
      </c>
      <c r="C93" s="4" t="s">
        <v>37</v>
      </c>
      <c r="D93" s="4">
        <v>25.6</v>
      </c>
      <c r="E93" s="4">
        <v>0.6</v>
      </c>
      <c r="F93" s="4" t="s">
        <v>162</v>
      </c>
      <c r="G93" s="4" t="s">
        <v>300</v>
      </c>
      <c r="H93" s="4">
        <f t="shared" si="1"/>
        <v>0.025</v>
      </c>
      <c r="I93" s="2">
        <v>1198.0</v>
      </c>
      <c r="J93" s="4">
        <f t="shared" si="2"/>
        <v>0.7709137709</v>
      </c>
    </row>
    <row r="94" ht="15.75" customHeight="1">
      <c r="A94" s="4" t="s">
        <v>301</v>
      </c>
      <c r="B94" s="4" t="s">
        <v>302</v>
      </c>
      <c r="C94" s="4" t="s">
        <v>29</v>
      </c>
      <c r="D94" s="4">
        <v>27.2</v>
      </c>
      <c r="E94" s="4">
        <v>0.45</v>
      </c>
      <c r="F94" s="4" t="s">
        <v>162</v>
      </c>
      <c r="G94" s="4" t="s">
        <v>303</v>
      </c>
      <c r="H94" s="4">
        <f t="shared" si="1"/>
        <v>0.01956521739</v>
      </c>
      <c r="I94" s="2">
        <v>1198.0</v>
      </c>
      <c r="J94" s="4">
        <f t="shared" si="2"/>
        <v>0.7709137709</v>
      </c>
    </row>
    <row r="95" ht="15.75" customHeight="1">
      <c r="A95" s="4" t="s">
        <v>304</v>
      </c>
      <c r="B95" s="4" t="s">
        <v>305</v>
      </c>
      <c r="C95" s="4" t="s">
        <v>21</v>
      </c>
      <c r="D95" s="4">
        <v>25.4</v>
      </c>
      <c r="E95" s="4">
        <v>0.475</v>
      </c>
      <c r="F95" s="4" t="s">
        <v>162</v>
      </c>
      <c r="G95" s="4" t="s">
        <v>306</v>
      </c>
      <c r="H95" s="4">
        <f t="shared" si="1"/>
        <v>0.01759259259</v>
      </c>
      <c r="I95" s="2">
        <v>1198.0</v>
      </c>
      <c r="J95" s="4">
        <f t="shared" si="2"/>
        <v>0.7709137709</v>
      </c>
    </row>
    <row r="96" ht="15.75" customHeight="1">
      <c r="A96" s="4" t="s">
        <v>307</v>
      </c>
      <c r="B96" s="4" t="s">
        <v>308</v>
      </c>
      <c r="C96" s="4" t="s">
        <v>29</v>
      </c>
      <c r="D96" s="4">
        <v>27.3</v>
      </c>
      <c r="E96" s="4">
        <v>0.375</v>
      </c>
      <c r="F96" s="4" t="s">
        <v>162</v>
      </c>
      <c r="G96" s="4" t="s">
        <v>309</v>
      </c>
      <c r="H96" s="4">
        <f t="shared" si="1"/>
        <v>0.01630434783</v>
      </c>
      <c r="I96" s="2">
        <v>1198.0</v>
      </c>
      <c r="J96" s="4">
        <f t="shared" si="2"/>
        <v>0.7709137709</v>
      </c>
    </row>
    <row r="97" ht="15.75" customHeight="1">
      <c r="A97" s="4" t="s">
        <v>310</v>
      </c>
      <c r="B97" s="4" t="s">
        <v>311</v>
      </c>
      <c r="C97" s="4" t="s">
        <v>290</v>
      </c>
      <c r="D97" s="4">
        <v>27.6</v>
      </c>
      <c r="E97" s="4">
        <v>0.3</v>
      </c>
      <c r="F97" s="4" t="s">
        <v>162</v>
      </c>
      <c r="G97" s="4" t="s">
        <v>287</v>
      </c>
      <c r="H97" s="4">
        <f t="shared" si="1"/>
        <v>0.009375</v>
      </c>
      <c r="I97" s="2">
        <v>1198.0</v>
      </c>
      <c r="J97" s="4">
        <f t="shared" si="2"/>
        <v>0.7709137709</v>
      </c>
    </row>
    <row r="98" ht="15.75" customHeight="1">
      <c r="A98" s="4" t="s">
        <v>312</v>
      </c>
      <c r="B98" s="4" t="s">
        <v>313</v>
      </c>
      <c r="C98" s="4" t="s">
        <v>33</v>
      </c>
      <c r="D98" s="4">
        <v>27.1</v>
      </c>
      <c r="E98" s="4">
        <v>0.2</v>
      </c>
      <c r="F98" s="4" t="s">
        <v>162</v>
      </c>
      <c r="G98" s="4" t="s">
        <v>152</v>
      </c>
      <c r="H98" s="4">
        <f t="shared" si="1"/>
        <v>0.008</v>
      </c>
      <c r="I98" s="2">
        <v>1198.0</v>
      </c>
      <c r="J98" s="4">
        <f t="shared" si="2"/>
        <v>0.7709137709</v>
      </c>
    </row>
    <row r="99" ht="15.75" customHeight="1">
      <c r="A99" s="4" t="s">
        <v>314</v>
      </c>
      <c r="B99" s="4" t="s">
        <v>315</v>
      </c>
      <c r="C99" s="4" t="s">
        <v>12</v>
      </c>
      <c r="D99" s="4">
        <v>27.8</v>
      </c>
      <c r="E99" s="4">
        <v>0.15</v>
      </c>
      <c r="F99" s="4" t="s">
        <v>162</v>
      </c>
      <c r="G99" s="4" t="s">
        <v>316</v>
      </c>
      <c r="H99" s="4">
        <f t="shared" si="1"/>
        <v>0.005769230769</v>
      </c>
      <c r="I99" s="2">
        <v>1198.0</v>
      </c>
      <c r="J99" s="4">
        <f t="shared" si="2"/>
        <v>0.7709137709</v>
      </c>
    </row>
    <row r="100" ht="15.75" customHeight="1">
      <c r="A100" s="4" t="s">
        <v>317</v>
      </c>
      <c r="B100" s="4" t="s">
        <v>318</v>
      </c>
      <c r="C100" s="4" t="s">
        <v>177</v>
      </c>
      <c r="D100" s="4">
        <v>25.6</v>
      </c>
      <c r="E100" s="4">
        <v>0.1</v>
      </c>
      <c r="F100" s="4" t="s">
        <v>162</v>
      </c>
      <c r="G100" s="4" t="s">
        <v>319</v>
      </c>
      <c r="H100" s="4">
        <f t="shared" si="1"/>
        <v>0.003448275862</v>
      </c>
      <c r="I100" s="2">
        <v>1198.0</v>
      </c>
      <c r="J100" s="4">
        <f t="shared" si="2"/>
        <v>0.7709137709</v>
      </c>
    </row>
    <row r="101" ht="15.75" customHeight="1">
      <c r="A101" s="4" t="s">
        <v>320</v>
      </c>
      <c r="B101" s="4" t="s">
        <v>321</v>
      </c>
      <c r="C101" s="4" t="s">
        <v>29</v>
      </c>
      <c r="D101" s="4">
        <v>24.4</v>
      </c>
      <c r="E101" s="4" t="s">
        <v>322</v>
      </c>
      <c r="F101" s="4" t="s">
        <v>323</v>
      </c>
      <c r="G101" s="4" t="s">
        <v>324</v>
      </c>
      <c r="H101" s="4" t="str">
        <f t="shared" si="1"/>
        <v>#VALUE!</v>
      </c>
      <c r="I101" s="2">
        <v>1096.0</v>
      </c>
      <c r="J101" s="4">
        <f t="shared" si="2"/>
        <v>0.7052767053</v>
      </c>
    </row>
    <row r="102" ht="15.75" customHeight="1">
      <c r="A102" s="4" t="s">
        <v>325</v>
      </c>
      <c r="B102" s="4" t="s">
        <v>326</v>
      </c>
      <c r="C102" s="4" t="s">
        <v>69</v>
      </c>
      <c r="D102" s="4">
        <v>26.4</v>
      </c>
      <c r="E102" s="4" t="s">
        <v>322</v>
      </c>
      <c r="F102" s="4" t="s">
        <v>323</v>
      </c>
      <c r="G102" s="4" t="s">
        <v>327</v>
      </c>
      <c r="H102" s="4" t="str">
        <f t="shared" si="1"/>
        <v>#VALUE!</v>
      </c>
      <c r="I102" s="2">
        <v>1096.0</v>
      </c>
      <c r="J102" s="4">
        <f t="shared" si="2"/>
        <v>0.7052767053</v>
      </c>
    </row>
    <row r="103" ht="15.75" customHeight="1">
      <c r="A103" s="4" t="s">
        <v>328</v>
      </c>
      <c r="B103" s="4" t="s">
        <v>329</v>
      </c>
      <c r="C103" s="4" t="s">
        <v>158</v>
      </c>
      <c r="D103" s="4">
        <v>23.1</v>
      </c>
      <c r="E103" s="4" t="s">
        <v>322</v>
      </c>
      <c r="F103" s="4" t="s">
        <v>323</v>
      </c>
      <c r="G103" s="4" t="s">
        <v>297</v>
      </c>
      <c r="H103" s="4" t="str">
        <f t="shared" si="1"/>
        <v>#VALUE!</v>
      </c>
      <c r="I103" s="2">
        <v>1096.0</v>
      </c>
      <c r="J103" s="4">
        <f t="shared" si="2"/>
        <v>0.7052767053</v>
      </c>
    </row>
    <row r="104" ht="15.75" customHeight="1">
      <c r="A104" s="4" t="s">
        <v>330</v>
      </c>
      <c r="B104" s="4" t="s">
        <v>331</v>
      </c>
      <c r="C104" s="4" t="s">
        <v>33</v>
      </c>
      <c r="D104" s="4">
        <v>22.1</v>
      </c>
      <c r="E104" s="4" t="s">
        <v>322</v>
      </c>
      <c r="F104" s="4" t="s">
        <v>323</v>
      </c>
      <c r="G104" s="4" t="s">
        <v>332</v>
      </c>
      <c r="H104" s="4" t="str">
        <f t="shared" si="1"/>
        <v>#VALUE!</v>
      </c>
      <c r="I104" s="2">
        <v>1096.0</v>
      </c>
      <c r="J104" s="4">
        <f t="shared" si="2"/>
        <v>0.7052767053</v>
      </c>
    </row>
    <row r="105" ht="15.75" customHeight="1">
      <c r="A105" s="4" t="s">
        <v>333</v>
      </c>
      <c r="B105" s="4" t="s">
        <v>334</v>
      </c>
      <c r="C105" s="4" t="s">
        <v>69</v>
      </c>
      <c r="D105" s="4">
        <v>26.6</v>
      </c>
      <c r="E105" s="4" t="s">
        <v>322</v>
      </c>
      <c r="F105" s="4" t="s">
        <v>323</v>
      </c>
      <c r="G105" s="4" t="s">
        <v>335</v>
      </c>
      <c r="H105" s="4" t="str">
        <f t="shared" si="1"/>
        <v>#VALUE!</v>
      </c>
      <c r="I105" s="2">
        <v>1096.0</v>
      </c>
      <c r="J105" s="4">
        <f t="shared" si="2"/>
        <v>0.7052767053</v>
      </c>
    </row>
    <row r="106" ht="15.75" customHeight="1">
      <c r="A106" s="4" t="s">
        <v>336</v>
      </c>
      <c r="B106" s="4" t="s">
        <v>337</v>
      </c>
      <c r="C106" s="4" t="s">
        <v>33</v>
      </c>
      <c r="D106" s="4">
        <v>24.7</v>
      </c>
      <c r="E106" s="4">
        <v>204.4</v>
      </c>
      <c r="F106" s="4" t="s">
        <v>323</v>
      </c>
      <c r="G106" s="4" t="s">
        <v>338</v>
      </c>
      <c r="H106" s="4">
        <f t="shared" si="1"/>
        <v>8.176</v>
      </c>
      <c r="I106" s="2">
        <v>1096.0</v>
      </c>
      <c r="J106" s="4">
        <f t="shared" si="2"/>
        <v>0.7052767053</v>
      </c>
    </row>
    <row r="107" ht="15.75" customHeight="1">
      <c r="A107" s="4" t="s">
        <v>339</v>
      </c>
      <c r="B107" s="4" t="s">
        <v>340</v>
      </c>
      <c r="C107" s="4" t="s">
        <v>33</v>
      </c>
      <c r="D107" s="4">
        <v>26.1</v>
      </c>
      <c r="E107" s="4">
        <v>172.13</v>
      </c>
      <c r="F107" s="4" t="s">
        <v>323</v>
      </c>
      <c r="G107" s="4" t="s">
        <v>341</v>
      </c>
      <c r="H107" s="4">
        <f t="shared" si="1"/>
        <v>6.8852</v>
      </c>
      <c r="I107" s="2">
        <v>1096.0</v>
      </c>
      <c r="J107" s="4">
        <f t="shared" si="2"/>
        <v>0.7052767053</v>
      </c>
    </row>
    <row r="108" ht="15.75" customHeight="1">
      <c r="A108" s="4" t="s">
        <v>342</v>
      </c>
      <c r="B108" s="4" t="s">
        <v>343</v>
      </c>
      <c r="C108" s="4" t="s">
        <v>25</v>
      </c>
      <c r="D108" s="4">
        <v>27.9</v>
      </c>
      <c r="E108" s="4">
        <v>201.3</v>
      </c>
      <c r="F108" s="4" t="s">
        <v>323</v>
      </c>
      <c r="G108" s="4" t="s">
        <v>344</v>
      </c>
      <c r="H108" s="4">
        <f t="shared" si="1"/>
        <v>6.493548387</v>
      </c>
      <c r="I108" s="2">
        <v>1096.0</v>
      </c>
      <c r="J108" s="4">
        <f t="shared" si="2"/>
        <v>0.7052767053</v>
      </c>
    </row>
    <row r="109" ht="15.75" customHeight="1">
      <c r="A109" s="4" t="s">
        <v>345</v>
      </c>
      <c r="B109" s="4" t="s">
        <v>346</v>
      </c>
      <c r="C109" s="4" t="s">
        <v>69</v>
      </c>
      <c r="D109" s="4">
        <v>27.9</v>
      </c>
      <c r="E109" s="4">
        <v>62.95</v>
      </c>
      <c r="F109" s="4" t="s">
        <v>323</v>
      </c>
      <c r="G109" s="4" t="s">
        <v>347</v>
      </c>
      <c r="H109" s="4">
        <f t="shared" si="1"/>
        <v>2.861363636</v>
      </c>
      <c r="I109" s="2">
        <v>1096.0</v>
      </c>
      <c r="J109" s="4">
        <f t="shared" si="2"/>
        <v>0.7052767053</v>
      </c>
    </row>
    <row r="110" ht="15.75" customHeight="1">
      <c r="A110" s="4" t="s">
        <v>348</v>
      </c>
      <c r="B110" s="4" t="s">
        <v>349</v>
      </c>
      <c r="C110" s="4" t="s">
        <v>350</v>
      </c>
      <c r="D110" s="4">
        <v>24.9</v>
      </c>
      <c r="E110" s="4">
        <v>12.0</v>
      </c>
      <c r="F110" s="4" t="s">
        <v>323</v>
      </c>
      <c r="G110" s="4" t="s">
        <v>351</v>
      </c>
      <c r="H110" s="4">
        <f t="shared" si="1"/>
        <v>0.7058823529</v>
      </c>
      <c r="I110" s="2">
        <v>1096.0</v>
      </c>
      <c r="J110" s="4">
        <f t="shared" si="2"/>
        <v>0.7052767053</v>
      </c>
    </row>
    <row r="111" ht="15.75" customHeight="1">
      <c r="A111" s="4" t="s">
        <v>352</v>
      </c>
      <c r="B111" s="4" t="s">
        <v>353</v>
      </c>
      <c r="C111" s="4" t="s">
        <v>69</v>
      </c>
      <c r="D111" s="4">
        <v>26.7</v>
      </c>
      <c r="E111" s="4">
        <v>10.18</v>
      </c>
      <c r="F111" s="4" t="s">
        <v>323</v>
      </c>
      <c r="G111" s="4" t="s">
        <v>354</v>
      </c>
      <c r="H111" s="4">
        <f t="shared" si="1"/>
        <v>0.4627272727</v>
      </c>
      <c r="I111" s="2">
        <v>1096.0</v>
      </c>
      <c r="J111" s="4">
        <f t="shared" si="2"/>
        <v>0.7052767053</v>
      </c>
    </row>
    <row r="112" ht="15.75" customHeight="1">
      <c r="A112" s="4" t="s">
        <v>355</v>
      </c>
      <c r="B112" s="4" t="s">
        <v>356</v>
      </c>
      <c r="C112" s="4" t="s">
        <v>12</v>
      </c>
      <c r="D112" s="4">
        <v>26.6</v>
      </c>
      <c r="E112" s="4">
        <v>11.95</v>
      </c>
      <c r="F112" s="4" t="s">
        <v>323</v>
      </c>
      <c r="G112" s="4" t="s">
        <v>357</v>
      </c>
      <c r="H112" s="4">
        <f t="shared" si="1"/>
        <v>0.4596153846</v>
      </c>
      <c r="I112" s="2">
        <v>1096.0</v>
      </c>
      <c r="J112" s="4">
        <f t="shared" si="2"/>
        <v>0.7052767053</v>
      </c>
    </row>
    <row r="113" ht="15.75" customHeight="1">
      <c r="A113" s="4" t="s">
        <v>358</v>
      </c>
      <c r="B113" s="4" t="s">
        <v>359</v>
      </c>
      <c r="C113" s="4" t="s">
        <v>29</v>
      </c>
      <c r="D113" s="4">
        <v>27.3</v>
      </c>
      <c r="E113" s="4">
        <v>10.0</v>
      </c>
      <c r="F113" s="4" t="s">
        <v>323</v>
      </c>
      <c r="G113" s="4" t="s">
        <v>360</v>
      </c>
      <c r="H113" s="4">
        <f t="shared" si="1"/>
        <v>0.4347826087</v>
      </c>
      <c r="I113" s="2">
        <v>1096.0</v>
      </c>
      <c r="J113" s="4">
        <f t="shared" si="2"/>
        <v>0.7052767053</v>
      </c>
    </row>
    <row r="114" ht="15.75" customHeight="1">
      <c r="A114" s="4" t="s">
        <v>361</v>
      </c>
      <c r="B114" s="4" t="s">
        <v>362</v>
      </c>
      <c r="C114" s="4" t="s">
        <v>69</v>
      </c>
      <c r="D114" s="4">
        <v>27.6</v>
      </c>
      <c r="E114" s="4">
        <v>8.9</v>
      </c>
      <c r="F114" s="4" t="s">
        <v>323</v>
      </c>
      <c r="G114" s="4" t="s">
        <v>363</v>
      </c>
      <c r="H114" s="4">
        <f t="shared" si="1"/>
        <v>0.4045454545</v>
      </c>
      <c r="I114" s="2">
        <v>1096.0</v>
      </c>
      <c r="J114" s="4">
        <f t="shared" si="2"/>
        <v>0.7052767053</v>
      </c>
    </row>
    <row r="115" ht="15.75" customHeight="1">
      <c r="A115" s="4" t="s">
        <v>364</v>
      </c>
      <c r="B115" s="4" t="s">
        <v>365</v>
      </c>
      <c r="C115" s="4" t="s">
        <v>366</v>
      </c>
      <c r="D115" s="4">
        <v>27.1</v>
      </c>
      <c r="E115" s="4">
        <v>7.83</v>
      </c>
      <c r="F115" s="4" t="s">
        <v>323</v>
      </c>
      <c r="G115" s="4" t="s">
        <v>367</v>
      </c>
      <c r="H115" s="4">
        <f t="shared" si="1"/>
        <v>0.3915</v>
      </c>
      <c r="I115" s="2">
        <v>1096.0</v>
      </c>
      <c r="J115" s="4">
        <f t="shared" si="2"/>
        <v>0.7052767053</v>
      </c>
    </row>
    <row r="116" ht="15.75" customHeight="1">
      <c r="A116" s="4" t="s">
        <v>368</v>
      </c>
      <c r="B116" s="4" t="s">
        <v>369</v>
      </c>
      <c r="C116" s="4" t="s">
        <v>29</v>
      </c>
      <c r="D116" s="4">
        <v>27.2</v>
      </c>
      <c r="E116" s="4">
        <v>8.7</v>
      </c>
      <c r="F116" s="4" t="s">
        <v>323</v>
      </c>
      <c r="G116" s="4" t="s">
        <v>370</v>
      </c>
      <c r="H116" s="4">
        <f t="shared" si="1"/>
        <v>0.3782608696</v>
      </c>
      <c r="I116" s="2">
        <v>1096.0</v>
      </c>
      <c r="J116" s="4">
        <f t="shared" si="2"/>
        <v>0.7052767053</v>
      </c>
    </row>
    <row r="117" ht="15.75" customHeight="1">
      <c r="A117" s="4" t="s">
        <v>371</v>
      </c>
      <c r="B117" s="4" t="s">
        <v>372</v>
      </c>
      <c r="C117" s="4" t="s">
        <v>366</v>
      </c>
      <c r="D117" s="4">
        <v>27.6</v>
      </c>
      <c r="E117" s="4">
        <v>5.73</v>
      </c>
      <c r="F117" s="4" t="s">
        <v>323</v>
      </c>
      <c r="G117" s="4" t="s">
        <v>373</v>
      </c>
      <c r="H117" s="4">
        <f t="shared" si="1"/>
        <v>0.2865</v>
      </c>
      <c r="I117" s="2">
        <v>1096.0</v>
      </c>
      <c r="J117" s="4">
        <f t="shared" si="2"/>
        <v>0.7052767053</v>
      </c>
    </row>
    <row r="118" ht="15.75" customHeight="1">
      <c r="A118" s="4" t="s">
        <v>374</v>
      </c>
      <c r="B118" s="4" t="s">
        <v>375</v>
      </c>
      <c r="C118" s="4" t="s">
        <v>17</v>
      </c>
      <c r="D118" s="4">
        <v>24.9</v>
      </c>
      <c r="E118" s="4">
        <v>8.29</v>
      </c>
      <c r="F118" s="4" t="s">
        <v>323</v>
      </c>
      <c r="G118" s="4" t="s">
        <v>193</v>
      </c>
      <c r="H118" s="4">
        <f t="shared" si="1"/>
        <v>0.2763333333</v>
      </c>
      <c r="I118" s="2">
        <v>1096.0</v>
      </c>
      <c r="J118" s="4">
        <f t="shared" si="2"/>
        <v>0.7052767053</v>
      </c>
    </row>
    <row r="119" ht="15.75" customHeight="1">
      <c r="A119" s="4" t="s">
        <v>376</v>
      </c>
      <c r="B119" s="4" t="s">
        <v>377</v>
      </c>
      <c r="C119" s="4" t="s">
        <v>29</v>
      </c>
      <c r="D119" s="4">
        <v>26.1</v>
      </c>
      <c r="E119" s="4">
        <v>2.74</v>
      </c>
      <c r="F119" s="4" t="s">
        <v>323</v>
      </c>
      <c r="G119" s="4" t="s">
        <v>378</v>
      </c>
      <c r="H119" s="4">
        <f t="shared" si="1"/>
        <v>0.1191304348</v>
      </c>
      <c r="I119" s="2">
        <v>1096.0</v>
      </c>
      <c r="J119" s="4">
        <f t="shared" si="2"/>
        <v>0.7052767053</v>
      </c>
    </row>
    <row r="120" ht="15.75" customHeight="1">
      <c r="A120" s="4" t="s">
        <v>379</v>
      </c>
      <c r="B120" s="4" t="s">
        <v>380</v>
      </c>
      <c r="C120" s="4" t="s">
        <v>350</v>
      </c>
      <c r="D120" s="4">
        <v>24.1</v>
      </c>
      <c r="E120" s="4">
        <v>1.68</v>
      </c>
      <c r="F120" s="4" t="s">
        <v>323</v>
      </c>
      <c r="G120" s="4" t="s">
        <v>381</v>
      </c>
      <c r="H120" s="4">
        <f t="shared" si="1"/>
        <v>0.09882352941</v>
      </c>
      <c r="I120" s="2">
        <v>1096.0</v>
      </c>
      <c r="J120" s="4">
        <f t="shared" si="2"/>
        <v>0.7052767053</v>
      </c>
    </row>
    <row r="121" ht="15.75" customHeight="1">
      <c r="A121" s="4" t="s">
        <v>382</v>
      </c>
      <c r="B121" s="4" t="s">
        <v>383</v>
      </c>
      <c r="C121" s="4" t="s">
        <v>25</v>
      </c>
      <c r="D121" s="4">
        <v>24.9</v>
      </c>
      <c r="E121" s="4">
        <v>2.08</v>
      </c>
      <c r="F121" s="4" t="s">
        <v>323</v>
      </c>
      <c r="G121" s="4" t="s">
        <v>384</v>
      </c>
      <c r="H121" s="4">
        <f t="shared" si="1"/>
        <v>0.06709677419</v>
      </c>
      <c r="I121" s="2">
        <v>1096.0</v>
      </c>
      <c r="J121" s="4">
        <f t="shared" si="2"/>
        <v>0.7052767053</v>
      </c>
    </row>
    <row r="122" ht="15.75" customHeight="1">
      <c r="A122" s="4" t="s">
        <v>385</v>
      </c>
      <c r="B122" s="4" t="s">
        <v>386</v>
      </c>
      <c r="C122" s="4" t="s">
        <v>29</v>
      </c>
      <c r="D122" s="4">
        <v>26.6</v>
      </c>
      <c r="E122" s="4">
        <v>1.53</v>
      </c>
      <c r="F122" s="4" t="s">
        <v>323</v>
      </c>
      <c r="G122" s="4" t="s">
        <v>387</v>
      </c>
      <c r="H122" s="4">
        <f t="shared" si="1"/>
        <v>0.06652173913</v>
      </c>
      <c r="I122" s="2">
        <v>1096.0</v>
      </c>
      <c r="J122" s="4">
        <f t="shared" si="2"/>
        <v>0.7052767053</v>
      </c>
    </row>
    <row r="123" ht="15.75" customHeight="1">
      <c r="A123" s="4" t="s">
        <v>388</v>
      </c>
      <c r="B123" s="4" t="s">
        <v>389</v>
      </c>
      <c r="C123" s="4" t="s">
        <v>33</v>
      </c>
      <c r="D123" s="4">
        <v>27.0</v>
      </c>
      <c r="E123" s="4">
        <v>1.45</v>
      </c>
      <c r="F123" s="4" t="s">
        <v>323</v>
      </c>
      <c r="G123" s="4" t="s">
        <v>390</v>
      </c>
      <c r="H123" s="4">
        <f t="shared" si="1"/>
        <v>0.058</v>
      </c>
      <c r="I123" s="2">
        <v>1096.0</v>
      </c>
      <c r="J123" s="4">
        <f t="shared" si="2"/>
        <v>0.7052767053</v>
      </c>
    </row>
    <row r="124" ht="15.75" customHeight="1">
      <c r="A124" s="4" t="s">
        <v>391</v>
      </c>
      <c r="B124" s="4" t="s">
        <v>392</v>
      </c>
      <c r="C124" s="4" t="s">
        <v>255</v>
      </c>
      <c r="D124" s="4">
        <v>22.8</v>
      </c>
      <c r="E124" s="4">
        <v>0.675</v>
      </c>
      <c r="F124" s="4" t="s">
        <v>323</v>
      </c>
      <c r="G124" s="4" t="s">
        <v>393</v>
      </c>
      <c r="H124" s="4">
        <f t="shared" si="1"/>
        <v>0.0421875</v>
      </c>
      <c r="I124" s="2">
        <v>1096.0</v>
      </c>
      <c r="J124" s="4">
        <f t="shared" si="2"/>
        <v>0.7052767053</v>
      </c>
    </row>
    <row r="125" ht="15.75" customHeight="1">
      <c r="A125" s="4" t="s">
        <v>394</v>
      </c>
      <c r="B125" s="4" t="s">
        <v>395</v>
      </c>
      <c r="C125" s="4" t="s">
        <v>37</v>
      </c>
      <c r="D125" s="4">
        <v>28.6</v>
      </c>
      <c r="E125" s="4">
        <v>0.775</v>
      </c>
      <c r="F125" s="4" t="s">
        <v>323</v>
      </c>
      <c r="G125" s="4" t="s">
        <v>396</v>
      </c>
      <c r="H125" s="4">
        <f t="shared" si="1"/>
        <v>0.03229166667</v>
      </c>
      <c r="I125" s="2">
        <v>1096.0</v>
      </c>
      <c r="J125" s="4">
        <f t="shared" si="2"/>
        <v>0.7052767053</v>
      </c>
    </row>
    <row r="126" ht="15.75" customHeight="1">
      <c r="A126" s="4" t="s">
        <v>397</v>
      </c>
      <c r="B126" s="4" t="s">
        <v>398</v>
      </c>
      <c r="C126" s="4" t="s">
        <v>29</v>
      </c>
      <c r="D126" s="4">
        <v>25.9</v>
      </c>
      <c r="E126" s="4">
        <v>0.525</v>
      </c>
      <c r="F126" s="4" t="s">
        <v>323</v>
      </c>
      <c r="G126" s="4" t="s">
        <v>399</v>
      </c>
      <c r="H126" s="4">
        <f t="shared" si="1"/>
        <v>0.02282608696</v>
      </c>
      <c r="I126" s="2">
        <v>1096.0</v>
      </c>
      <c r="J126" s="4">
        <f t="shared" si="2"/>
        <v>0.7052767053</v>
      </c>
    </row>
    <row r="127" ht="15.75" customHeight="1">
      <c r="A127" s="4" t="s">
        <v>400</v>
      </c>
      <c r="B127" s="4" t="s">
        <v>401</v>
      </c>
      <c r="C127" s="4" t="s">
        <v>37</v>
      </c>
      <c r="D127" s="4">
        <v>27.4</v>
      </c>
      <c r="E127" s="4">
        <v>0.5</v>
      </c>
      <c r="F127" s="4" t="s">
        <v>323</v>
      </c>
      <c r="G127" s="4" t="s">
        <v>402</v>
      </c>
      <c r="H127" s="4">
        <f t="shared" si="1"/>
        <v>0.02083333333</v>
      </c>
      <c r="I127" s="2">
        <v>1096.0</v>
      </c>
      <c r="J127" s="4">
        <f t="shared" si="2"/>
        <v>0.7052767053</v>
      </c>
    </row>
    <row r="128" ht="15.75" customHeight="1">
      <c r="A128" s="4" t="s">
        <v>403</v>
      </c>
      <c r="B128" s="4" t="s">
        <v>404</v>
      </c>
      <c r="C128" s="4" t="s">
        <v>29</v>
      </c>
      <c r="D128" s="4">
        <v>26.0</v>
      </c>
      <c r="E128" s="4">
        <v>0.325</v>
      </c>
      <c r="F128" s="4" t="s">
        <v>323</v>
      </c>
      <c r="G128" s="4" t="s">
        <v>297</v>
      </c>
      <c r="H128" s="4">
        <f t="shared" si="1"/>
        <v>0.01413043478</v>
      </c>
      <c r="I128" s="2">
        <v>1096.0</v>
      </c>
      <c r="J128" s="4">
        <f t="shared" si="2"/>
        <v>0.7052767053</v>
      </c>
    </row>
    <row r="129" ht="15.75" customHeight="1">
      <c r="A129" s="4" t="s">
        <v>405</v>
      </c>
      <c r="B129" s="4" t="s">
        <v>406</v>
      </c>
      <c r="C129" s="4" t="s">
        <v>25</v>
      </c>
      <c r="D129" s="4">
        <v>26.2</v>
      </c>
      <c r="E129" s="4">
        <v>0.425</v>
      </c>
      <c r="F129" s="4" t="s">
        <v>323</v>
      </c>
      <c r="G129" s="4" t="s">
        <v>407</v>
      </c>
      <c r="H129" s="4">
        <f t="shared" si="1"/>
        <v>0.01370967742</v>
      </c>
      <c r="I129" s="2">
        <v>1096.0</v>
      </c>
      <c r="J129" s="4">
        <f t="shared" si="2"/>
        <v>0.7052767053</v>
      </c>
    </row>
    <row r="130" ht="15.75" customHeight="1">
      <c r="A130" s="4" t="s">
        <v>408</v>
      </c>
      <c r="B130" s="4" t="s">
        <v>409</v>
      </c>
      <c r="C130" s="4" t="s">
        <v>37</v>
      </c>
      <c r="D130" s="4">
        <v>26.4</v>
      </c>
      <c r="E130" s="4">
        <v>0.2</v>
      </c>
      <c r="F130" s="4" t="s">
        <v>323</v>
      </c>
      <c r="G130" s="4" t="s">
        <v>410</v>
      </c>
      <c r="H130" s="4">
        <f t="shared" si="1"/>
        <v>0.008333333333</v>
      </c>
      <c r="I130" s="2">
        <v>1096.0</v>
      </c>
      <c r="J130" s="4">
        <f t="shared" si="2"/>
        <v>0.7052767053</v>
      </c>
    </row>
    <row r="131" ht="15.75" customHeight="1">
      <c r="A131" s="4" t="s">
        <v>411</v>
      </c>
      <c r="B131" s="4" t="s">
        <v>412</v>
      </c>
      <c r="C131" s="4" t="s">
        <v>145</v>
      </c>
      <c r="D131" s="4">
        <v>24.0</v>
      </c>
      <c r="E131" s="4">
        <v>0.15</v>
      </c>
      <c r="F131" s="4" t="s">
        <v>323</v>
      </c>
      <c r="G131" s="4" t="s">
        <v>402</v>
      </c>
      <c r="H131" s="4">
        <f t="shared" si="1"/>
        <v>0.007142857143</v>
      </c>
      <c r="I131" s="2">
        <v>1096.0</v>
      </c>
      <c r="J131" s="4">
        <f t="shared" si="2"/>
        <v>0.7052767053</v>
      </c>
    </row>
    <row r="132" ht="15.75" customHeight="1">
      <c r="A132" s="4" t="s">
        <v>413</v>
      </c>
      <c r="B132" s="4" t="s">
        <v>414</v>
      </c>
      <c r="C132" s="4" t="s">
        <v>12</v>
      </c>
      <c r="D132" s="4">
        <v>24.3</v>
      </c>
      <c r="E132" s="4">
        <v>0.175</v>
      </c>
      <c r="F132" s="4" t="s">
        <v>323</v>
      </c>
      <c r="G132" s="4" t="s">
        <v>415</v>
      </c>
      <c r="H132" s="4">
        <f t="shared" si="1"/>
        <v>0.006730769231</v>
      </c>
      <c r="I132" s="2">
        <v>1096.0</v>
      </c>
      <c r="J132" s="4">
        <f t="shared" si="2"/>
        <v>0.7052767053</v>
      </c>
    </row>
    <row r="133" ht="15.75" customHeight="1">
      <c r="A133" s="4" t="s">
        <v>416</v>
      </c>
      <c r="B133" s="4" t="s">
        <v>417</v>
      </c>
      <c r="C133" s="4" t="s">
        <v>17</v>
      </c>
      <c r="D133" s="4">
        <v>23.8</v>
      </c>
      <c r="E133" s="4">
        <v>0.1</v>
      </c>
      <c r="F133" s="4" t="s">
        <v>323</v>
      </c>
      <c r="G133" s="4" t="s">
        <v>418</v>
      </c>
      <c r="H133" s="4">
        <f t="shared" si="1"/>
        <v>0.003333333333</v>
      </c>
      <c r="I133" s="2">
        <v>1096.0</v>
      </c>
      <c r="J133" s="4">
        <f t="shared" si="2"/>
        <v>0.7052767053</v>
      </c>
    </row>
    <row r="134" ht="15.75" customHeight="1">
      <c r="A134" s="4" t="s">
        <v>419</v>
      </c>
      <c r="B134" s="4" t="s">
        <v>420</v>
      </c>
      <c r="C134" s="4" t="s">
        <v>158</v>
      </c>
      <c r="D134" s="4">
        <v>25.7</v>
      </c>
      <c r="E134" s="4">
        <v>0.05</v>
      </c>
      <c r="F134" s="4" t="s">
        <v>323</v>
      </c>
      <c r="G134" s="4" t="s">
        <v>421</v>
      </c>
      <c r="H134" s="4">
        <f t="shared" si="1"/>
        <v>0.002631578947</v>
      </c>
      <c r="I134" s="2">
        <v>1096.0</v>
      </c>
      <c r="J134" s="4">
        <f t="shared" si="2"/>
        <v>0.7052767053</v>
      </c>
    </row>
    <row r="135" ht="15.75" customHeight="1">
      <c r="A135" s="4" t="s">
        <v>422</v>
      </c>
      <c r="B135" s="4" t="s">
        <v>423</v>
      </c>
      <c r="C135" s="4" t="s">
        <v>290</v>
      </c>
      <c r="D135" s="4">
        <v>24.3</v>
      </c>
      <c r="E135" s="4">
        <v>0.01</v>
      </c>
      <c r="F135" s="4" t="s">
        <v>323</v>
      </c>
      <c r="G135" s="4" t="s">
        <v>424</v>
      </c>
      <c r="H135" s="4">
        <f t="shared" si="1"/>
        <v>0.0003125</v>
      </c>
      <c r="I135" s="2">
        <v>1096.0</v>
      </c>
      <c r="J135" s="4">
        <f t="shared" si="2"/>
        <v>0.7052767053</v>
      </c>
    </row>
    <row r="136" ht="15.75" customHeight="1">
      <c r="A136" s="4" t="s">
        <v>425</v>
      </c>
      <c r="B136" s="4" t="s">
        <v>426</v>
      </c>
      <c r="C136" s="4" t="s">
        <v>12</v>
      </c>
      <c r="D136" s="4">
        <v>27.7</v>
      </c>
      <c r="E136" s="4">
        <v>1090.0</v>
      </c>
      <c r="F136" s="4" t="s">
        <v>427</v>
      </c>
      <c r="G136" s="4" t="s">
        <v>428</v>
      </c>
      <c r="H136" s="4">
        <f t="shared" si="1"/>
        <v>41.92307692</v>
      </c>
      <c r="I136" s="2">
        <v>1554.0</v>
      </c>
      <c r="J136" s="4">
        <f t="shared" si="2"/>
        <v>1</v>
      </c>
    </row>
    <row r="137" ht="15.75" customHeight="1">
      <c r="A137" s="4" t="s">
        <v>429</v>
      </c>
      <c r="B137" s="4" t="s">
        <v>430</v>
      </c>
      <c r="C137" s="4" t="s">
        <v>12</v>
      </c>
      <c r="D137" s="4">
        <v>27.9</v>
      </c>
      <c r="E137" s="4">
        <v>608.0</v>
      </c>
      <c r="F137" s="4" t="s">
        <v>427</v>
      </c>
      <c r="G137" s="4" t="s">
        <v>431</v>
      </c>
      <c r="H137" s="4">
        <f t="shared" si="1"/>
        <v>23.38461538</v>
      </c>
      <c r="I137" s="2">
        <v>1554.0</v>
      </c>
      <c r="J137" s="4">
        <f t="shared" si="2"/>
        <v>1</v>
      </c>
    </row>
    <row r="138" ht="15.75" customHeight="1">
      <c r="A138" s="4" t="s">
        <v>432</v>
      </c>
      <c r="B138" s="4" t="s">
        <v>433</v>
      </c>
      <c r="C138" s="4" t="s">
        <v>12</v>
      </c>
      <c r="D138" s="4">
        <v>27.3</v>
      </c>
      <c r="E138" s="4">
        <v>395.4</v>
      </c>
      <c r="F138" s="4" t="s">
        <v>427</v>
      </c>
      <c r="G138" s="4" t="s">
        <v>434</v>
      </c>
      <c r="H138" s="4">
        <f t="shared" si="1"/>
        <v>15.20769231</v>
      </c>
      <c r="I138" s="2">
        <v>1554.0</v>
      </c>
      <c r="J138" s="4">
        <f t="shared" si="2"/>
        <v>1</v>
      </c>
    </row>
    <row r="139" ht="15.75" customHeight="1">
      <c r="A139" s="4" t="s">
        <v>435</v>
      </c>
      <c r="B139" s="4" t="s">
        <v>436</v>
      </c>
      <c r="C139" s="4" t="s">
        <v>12</v>
      </c>
      <c r="D139" s="4">
        <v>27.7</v>
      </c>
      <c r="E139" s="4">
        <v>294.9</v>
      </c>
      <c r="F139" s="4" t="s">
        <v>427</v>
      </c>
      <c r="G139" s="4" t="s">
        <v>437</v>
      </c>
      <c r="H139" s="4">
        <f t="shared" si="1"/>
        <v>11.34230769</v>
      </c>
      <c r="I139" s="2">
        <v>1554.0</v>
      </c>
      <c r="J139" s="4">
        <f t="shared" si="2"/>
        <v>1</v>
      </c>
    </row>
    <row r="140" ht="15.75" customHeight="1">
      <c r="A140" s="4" t="s">
        <v>438</v>
      </c>
      <c r="B140" s="4" t="s">
        <v>439</v>
      </c>
      <c r="C140" s="4" t="s">
        <v>120</v>
      </c>
      <c r="D140" s="4">
        <v>25.2</v>
      </c>
      <c r="E140" s="4">
        <v>125.8</v>
      </c>
      <c r="F140" s="4" t="s">
        <v>427</v>
      </c>
      <c r="G140" s="4" t="s">
        <v>440</v>
      </c>
      <c r="H140" s="4">
        <f t="shared" si="1"/>
        <v>4.492857143</v>
      </c>
      <c r="I140" s="2">
        <v>1554.0</v>
      </c>
      <c r="J140" s="4">
        <f t="shared" si="2"/>
        <v>1</v>
      </c>
    </row>
    <row r="141" ht="15.75" customHeight="1">
      <c r="A141" s="4" t="s">
        <v>441</v>
      </c>
      <c r="B141" s="4" t="s">
        <v>442</v>
      </c>
      <c r="C141" s="4" t="s">
        <v>177</v>
      </c>
      <c r="D141" s="4">
        <v>27.1</v>
      </c>
      <c r="E141" s="4">
        <v>96.05</v>
      </c>
      <c r="F141" s="4" t="s">
        <v>427</v>
      </c>
      <c r="G141" s="4" t="s">
        <v>443</v>
      </c>
      <c r="H141" s="4">
        <f t="shared" si="1"/>
        <v>3.312068966</v>
      </c>
      <c r="I141" s="2">
        <v>1554.0</v>
      </c>
      <c r="J141" s="4">
        <f t="shared" si="2"/>
        <v>1</v>
      </c>
    </row>
    <row r="142" ht="15.75" customHeight="1">
      <c r="A142" s="4" t="s">
        <v>444</v>
      </c>
      <c r="B142" s="4" t="s">
        <v>445</v>
      </c>
      <c r="C142" s="4" t="s">
        <v>12</v>
      </c>
      <c r="D142" s="4">
        <v>27.7</v>
      </c>
      <c r="E142" s="4">
        <v>75.85</v>
      </c>
      <c r="F142" s="4" t="s">
        <v>427</v>
      </c>
      <c r="G142" s="4" t="s">
        <v>446</v>
      </c>
      <c r="H142" s="4">
        <f t="shared" si="1"/>
        <v>2.917307692</v>
      </c>
      <c r="I142" s="2">
        <v>1554.0</v>
      </c>
      <c r="J142" s="4">
        <f t="shared" si="2"/>
        <v>1</v>
      </c>
    </row>
    <row r="143" ht="15.75" customHeight="1">
      <c r="A143" s="4" t="s">
        <v>447</v>
      </c>
      <c r="B143" s="4" t="s">
        <v>448</v>
      </c>
      <c r="C143" s="4" t="s">
        <v>21</v>
      </c>
      <c r="D143" s="4">
        <v>29.2</v>
      </c>
      <c r="E143" s="4">
        <v>56.68</v>
      </c>
      <c r="F143" s="4" t="s">
        <v>427</v>
      </c>
      <c r="G143" s="4" t="s">
        <v>449</v>
      </c>
      <c r="H143" s="4">
        <f t="shared" si="1"/>
        <v>2.099259259</v>
      </c>
      <c r="I143" s="2">
        <v>1554.0</v>
      </c>
      <c r="J143" s="4">
        <f t="shared" si="2"/>
        <v>1</v>
      </c>
    </row>
    <row r="144" ht="15.75" customHeight="1">
      <c r="A144" s="4" t="s">
        <v>450</v>
      </c>
      <c r="B144" s="4" t="s">
        <v>451</v>
      </c>
      <c r="C144" s="4" t="s">
        <v>21</v>
      </c>
      <c r="D144" s="4">
        <v>26.8</v>
      </c>
      <c r="E144" s="4">
        <v>41.25</v>
      </c>
      <c r="F144" s="4" t="s">
        <v>427</v>
      </c>
      <c r="G144" s="4" t="s">
        <v>452</v>
      </c>
      <c r="H144" s="4">
        <f t="shared" si="1"/>
        <v>1.527777778</v>
      </c>
      <c r="I144" s="2">
        <v>1554.0</v>
      </c>
      <c r="J144" s="4">
        <f t="shared" si="2"/>
        <v>1</v>
      </c>
    </row>
    <row r="145" ht="15.75" customHeight="1">
      <c r="A145" s="4" t="s">
        <v>453</v>
      </c>
      <c r="B145" s="4" t="s">
        <v>454</v>
      </c>
      <c r="C145" s="4" t="s">
        <v>12</v>
      </c>
      <c r="D145" s="4">
        <v>26.1</v>
      </c>
      <c r="E145" s="4">
        <v>13.38</v>
      </c>
      <c r="F145" s="4" t="s">
        <v>427</v>
      </c>
      <c r="G145" s="4" t="s">
        <v>455</v>
      </c>
      <c r="H145" s="4">
        <f t="shared" si="1"/>
        <v>0.5146153846</v>
      </c>
      <c r="I145" s="2">
        <v>1554.0</v>
      </c>
      <c r="J145" s="4">
        <f t="shared" si="2"/>
        <v>1</v>
      </c>
    </row>
    <row r="146" ht="15.75" customHeight="1">
      <c r="A146" s="4" t="s">
        <v>456</v>
      </c>
      <c r="B146" s="4" t="s">
        <v>457</v>
      </c>
      <c r="C146" s="4" t="s">
        <v>458</v>
      </c>
      <c r="D146" s="4">
        <v>25.9</v>
      </c>
      <c r="E146" s="4" t="s">
        <v>322</v>
      </c>
      <c r="F146" s="4" t="s">
        <v>459</v>
      </c>
      <c r="G146" s="4" t="s">
        <v>460</v>
      </c>
      <c r="H146" s="4" t="str">
        <f t="shared" si="1"/>
        <v>#VALUE!</v>
      </c>
      <c r="I146" s="2">
        <v>984.0</v>
      </c>
      <c r="J146" s="4">
        <f t="shared" si="2"/>
        <v>0.6332046332</v>
      </c>
    </row>
    <row r="147" ht="15.75" customHeight="1">
      <c r="A147" s="4" t="s">
        <v>461</v>
      </c>
      <c r="B147" s="4" t="s">
        <v>462</v>
      </c>
      <c r="C147" s="4" t="s">
        <v>12</v>
      </c>
      <c r="D147" s="4">
        <v>25.6</v>
      </c>
      <c r="E147" s="4">
        <v>23.38</v>
      </c>
      <c r="F147" s="4" t="s">
        <v>459</v>
      </c>
      <c r="G147" s="4" t="s">
        <v>97</v>
      </c>
      <c r="H147" s="4">
        <f t="shared" si="1"/>
        <v>0.8992307692</v>
      </c>
      <c r="I147" s="2">
        <v>984.0</v>
      </c>
      <c r="J147" s="4">
        <f t="shared" si="2"/>
        <v>0.6332046332</v>
      </c>
    </row>
    <row r="148" ht="15.75" customHeight="1">
      <c r="A148" s="4" t="s">
        <v>463</v>
      </c>
      <c r="B148" s="4" t="s">
        <v>464</v>
      </c>
      <c r="C148" s="4" t="s">
        <v>145</v>
      </c>
      <c r="D148" s="4">
        <v>26.6</v>
      </c>
      <c r="E148" s="4">
        <v>2.25</v>
      </c>
      <c r="F148" s="4" t="s">
        <v>459</v>
      </c>
      <c r="G148" s="4" t="s">
        <v>465</v>
      </c>
      <c r="H148" s="4">
        <f t="shared" si="1"/>
        <v>0.1071428571</v>
      </c>
      <c r="I148" s="2">
        <v>984.0</v>
      </c>
      <c r="J148" s="4">
        <f t="shared" si="2"/>
        <v>0.6332046332</v>
      </c>
    </row>
    <row r="149" ht="15.75" customHeight="1">
      <c r="A149" s="4" t="s">
        <v>466</v>
      </c>
      <c r="B149" s="4" t="s">
        <v>467</v>
      </c>
      <c r="C149" s="4" t="s">
        <v>29</v>
      </c>
      <c r="D149" s="4">
        <v>27.7</v>
      </c>
      <c r="E149" s="4">
        <v>1.25</v>
      </c>
      <c r="F149" s="4" t="s">
        <v>459</v>
      </c>
      <c r="G149" s="4" t="s">
        <v>468</v>
      </c>
      <c r="H149" s="4">
        <f t="shared" si="1"/>
        <v>0.05434782609</v>
      </c>
      <c r="I149" s="2">
        <v>984.0</v>
      </c>
      <c r="J149" s="4">
        <f t="shared" si="2"/>
        <v>0.6332046332</v>
      </c>
    </row>
    <row r="150" ht="15.75" customHeight="1">
      <c r="A150" s="4" t="s">
        <v>469</v>
      </c>
      <c r="B150" s="4" t="s">
        <v>470</v>
      </c>
      <c r="C150" s="4" t="s">
        <v>145</v>
      </c>
      <c r="D150" s="4">
        <v>25.6</v>
      </c>
      <c r="E150" s="4">
        <v>1.13</v>
      </c>
      <c r="F150" s="4" t="s">
        <v>459</v>
      </c>
      <c r="G150" s="4" t="s">
        <v>471</v>
      </c>
      <c r="H150" s="4">
        <f t="shared" si="1"/>
        <v>0.05380952381</v>
      </c>
      <c r="I150" s="2">
        <v>984.0</v>
      </c>
      <c r="J150" s="4">
        <f t="shared" si="2"/>
        <v>0.6332046332</v>
      </c>
    </row>
    <row r="151" ht="15.75" customHeight="1">
      <c r="A151" s="4" t="s">
        <v>472</v>
      </c>
      <c r="B151" s="4" t="s">
        <v>473</v>
      </c>
      <c r="C151" s="4" t="s">
        <v>145</v>
      </c>
      <c r="D151" s="4">
        <v>26.9</v>
      </c>
      <c r="E151" s="4">
        <v>1.13</v>
      </c>
      <c r="F151" s="4" t="s">
        <v>459</v>
      </c>
      <c r="G151" s="4" t="s">
        <v>474</v>
      </c>
      <c r="H151" s="4">
        <f t="shared" si="1"/>
        <v>0.05380952381</v>
      </c>
      <c r="I151" s="2">
        <v>984.0</v>
      </c>
      <c r="J151" s="4">
        <f t="shared" si="2"/>
        <v>0.6332046332</v>
      </c>
    </row>
    <row r="152" ht="15.75" customHeight="1">
      <c r="A152" s="4" t="s">
        <v>475</v>
      </c>
      <c r="B152" s="4" t="s">
        <v>476</v>
      </c>
      <c r="C152" s="4" t="s">
        <v>37</v>
      </c>
      <c r="D152" s="4">
        <v>26.2</v>
      </c>
      <c r="E152" s="4">
        <v>0.85</v>
      </c>
      <c r="F152" s="4" t="s">
        <v>459</v>
      </c>
      <c r="G152" s="4" t="s">
        <v>477</v>
      </c>
      <c r="H152" s="4">
        <f t="shared" si="1"/>
        <v>0.03541666667</v>
      </c>
      <c r="I152" s="2">
        <v>984.0</v>
      </c>
      <c r="J152" s="4">
        <f t="shared" si="2"/>
        <v>0.6332046332</v>
      </c>
    </row>
    <row r="153" ht="15.75" customHeight="1">
      <c r="A153" s="4" t="s">
        <v>478</v>
      </c>
      <c r="B153" s="4" t="s">
        <v>479</v>
      </c>
      <c r="C153" s="4" t="s">
        <v>33</v>
      </c>
      <c r="D153" s="4">
        <v>26.9</v>
      </c>
      <c r="E153" s="4">
        <v>0.875</v>
      </c>
      <c r="F153" s="4" t="s">
        <v>459</v>
      </c>
      <c r="G153" s="4" t="s">
        <v>480</v>
      </c>
      <c r="H153" s="4">
        <f t="shared" si="1"/>
        <v>0.035</v>
      </c>
      <c r="I153" s="2">
        <v>984.0</v>
      </c>
      <c r="J153" s="4">
        <f t="shared" si="2"/>
        <v>0.6332046332</v>
      </c>
    </row>
    <row r="154" ht="15.75" customHeight="1">
      <c r="A154" s="4" t="s">
        <v>481</v>
      </c>
      <c r="B154" s="4" t="s">
        <v>482</v>
      </c>
      <c r="C154" s="4" t="s">
        <v>458</v>
      </c>
      <c r="D154" s="4">
        <v>25.6</v>
      </c>
      <c r="E154" s="4">
        <v>0.35</v>
      </c>
      <c r="F154" s="4" t="s">
        <v>459</v>
      </c>
      <c r="G154" s="4" t="s">
        <v>483</v>
      </c>
      <c r="H154" s="4">
        <f t="shared" si="1"/>
        <v>0.01944444444</v>
      </c>
      <c r="I154" s="2">
        <v>984.0</v>
      </c>
      <c r="J154" s="4">
        <f t="shared" si="2"/>
        <v>0.6332046332</v>
      </c>
    </row>
    <row r="155" ht="15.75" customHeight="1">
      <c r="A155" s="4" t="s">
        <v>484</v>
      </c>
      <c r="B155" s="4" t="s">
        <v>485</v>
      </c>
      <c r="C155" s="4" t="s">
        <v>29</v>
      </c>
      <c r="D155" s="4">
        <v>26.7</v>
      </c>
      <c r="E155" s="4">
        <v>0.225</v>
      </c>
      <c r="F155" s="4" t="s">
        <v>459</v>
      </c>
      <c r="G155" s="4" t="s">
        <v>486</v>
      </c>
      <c r="H155" s="4">
        <f t="shared" si="1"/>
        <v>0.009782608696</v>
      </c>
      <c r="I155" s="2">
        <v>984.0</v>
      </c>
      <c r="J155" s="4">
        <f t="shared" si="2"/>
        <v>0.6332046332</v>
      </c>
    </row>
    <row r="156" ht="15.75" customHeight="1">
      <c r="A156" s="4" t="s">
        <v>487</v>
      </c>
      <c r="B156" s="4" t="s">
        <v>488</v>
      </c>
      <c r="C156" s="4" t="s">
        <v>145</v>
      </c>
      <c r="D156" s="4">
        <v>24.5</v>
      </c>
      <c r="E156" s="4">
        <v>0.025</v>
      </c>
      <c r="F156" s="4" t="s">
        <v>459</v>
      </c>
      <c r="G156" s="4" t="s">
        <v>489</v>
      </c>
      <c r="H156" s="4">
        <f t="shared" si="1"/>
        <v>0.00119047619</v>
      </c>
      <c r="I156" s="2">
        <v>984.0</v>
      </c>
      <c r="J156" s="4">
        <f t="shared" si="2"/>
        <v>0.6332046332</v>
      </c>
    </row>
    <row r="157" ht="15.75" customHeight="1">
      <c r="A157" s="4" t="s">
        <v>490</v>
      </c>
      <c r="B157" s="4" t="s">
        <v>491</v>
      </c>
      <c r="C157" s="4" t="s">
        <v>177</v>
      </c>
      <c r="D157" s="4">
        <v>26.5</v>
      </c>
      <c r="E157" s="4">
        <v>1360.0</v>
      </c>
      <c r="F157" s="4" t="s">
        <v>492</v>
      </c>
      <c r="G157" s="4" t="s">
        <v>493</v>
      </c>
      <c r="H157" s="4">
        <f t="shared" si="1"/>
        <v>46.89655172</v>
      </c>
      <c r="I157" s="2">
        <v>1381.0</v>
      </c>
      <c r="J157" s="4">
        <f t="shared" si="2"/>
        <v>0.8886743887</v>
      </c>
    </row>
    <row r="158" ht="15.75" customHeight="1">
      <c r="A158" s="4" t="s">
        <v>494</v>
      </c>
      <c r="B158" s="4" t="s">
        <v>495</v>
      </c>
      <c r="C158" s="4" t="s">
        <v>29</v>
      </c>
      <c r="D158" s="4">
        <v>26.1</v>
      </c>
      <c r="E158" s="4">
        <v>886.0</v>
      </c>
      <c r="F158" s="4" t="s">
        <v>492</v>
      </c>
      <c r="G158" s="4" t="s">
        <v>496</v>
      </c>
      <c r="H158" s="4">
        <f t="shared" si="1"/>
        <v>38.52173913</v>
      </c>
      <c r="I158" s="2">
        <v>1381.0</v>
      </c>
      <c r="J158" s="4">
        <f t="shared" si="2"/>
        <v>0.8886743887</v>
      </c>
    </row>
    <row r="159" ht="15.75" customHeight="1">
      <c r="A159" s="4" t="s">
        <v>497</v>
      </c>
      <c r="B159" s="4" t="s">
        <v>498</v>
      </c>
      <c r="C159" s="4" t="s">
        <v>29</v>
      </c>
      <c r="D159" s="4">
        <v>27.1</v>
      </c>
      <c r="E159" s="4">
        <v>882.0</v>
      </c>
      <c r="F159" s="4" t="s">
        <v>492</v>
      </c>
      <c r="G159" s="4" t="s">
        <v>499</v>
      </c>
      <c r="H159" s="4">
        <f t="shared" si="1"/>
        <v>38.34782609</v>
      </c>
      <c r="I159" s="2">
        <v>1381.0</v>
      </c>
      <c r="J159" s="4">
        <f t="shared" si="2"/>
        <v>0.8886743887</v>
      </c>
    </row>
    <row r="160" ht="15.75" customHeight="1">
      <c r="A160" s="4" t="s">
        <v>500</v>
      </c>
      <c r="B160" s="4" t="s">
        <v>501</v>
      </c>
      <c r="C160" s="4" t="s">
        <v>29</v>
      </c>
      <c r="D160" s="4">
        <v>27.3</v>
      </c>
      <c r="E160" s="4">
        <v>746.5</v>
      </c>
      <c r="F160" s="4" t="s">
        <v>492</v>
      </c>
      <c r="G160" s="4" t="s">
        <v>502</v>
      </c>
      <c r="H160" s="4">
        <f t="shared" si="1"/>
        <v>32.45652174</v>
      </c>
      <c r="I160" s="2">
        <v>1381.0</v>
      </c>
      <c r="J160" s="4">
        <f t="shared" si="2"/>
        <v>0.8886743887</v>
      </c>
    </row>
    <row r="161" ht="15.75" customHeight="1">
      <c r="A161" s="4" t="s">
        <v>503</v>
      </c>
      <c r="B161" s="4" t="s">
        <v>504</v>
      </c>
      <c r="C161" s="4" t="s">
        <v>33</v>
      </c>
      <c r="D161" s="4">
        <v>26.6</v>
      </c>
      <c r="E161" s="4">
        <v>805.0</v>
      </c>
      <c r="F161" s="4" t="s">
        <v>492</v>
      </c>
      <c r="G161" s="4" t="s">
        <v>505</v>
      </c>
      <c r="H161" s="4">
        <f t="shared" si="1"/>
        <v>32.2</v>
      </c>
      <c r="I161" s="2">
        <v>1381.0</v>
      </c>
      <c r="J161" s="4">
        <f t="shared" si="2"/>
        <v>0.8886743887</v>
      </c>
    </row>
    <row r="162" ht="15.75" customHeight="1">
      <c r="A162" s="4" t="s">
        <v>506</v>
      </c>
      <c r="B162" s="4" t="s">
        <v>507</v>
      </c>
      <c r="C162" s="4" t="s">
        <v>69</v>
      </c>
      <c r="D162" s="4">
        <v>27.1</v>
      </c>
      <c r="E162" s="4">
        <v>455.75</v>
      </c>
      <c r="F162" s="4" t="s">
        <v>492</v>
      </c>
      <c r="G162" s="4" t="s">
        <v>499</v>
      </c>
      <c r="H162" s="4">
        <f t="shared" si="1"/>
        <v>20.71590909</v>
      </c>
      <c r="I162" s="2">
        <v>1381.0</v>
      </c>
      <c r="J162" s="4">
        <f t="shared" si="2"/>
        <v>0.8886743887</v>
      </c>
    </row>
    <row r="163" ht="15.75" customHeight="1">
      <c r="A163" s="4" t="s">
        <v>508</v>
      </c>
      <c r="B163" s="4" t="s">
        <v>509</v>
      </c>
      <c r="C163" s="4" t="s">
        <v>177</v>
      </c>
      <c r="D163" s="4">
        <v>26.4</v>
      </c>
      <c r="E163" s="4">
        <v>579.0</v>
      </c>
      <c r="F163" s="4" t="s">
        <v>492</v>
      </c>
      <c r="G163" s="4" t="s">
        <v>510</v>
      </c>
      <c r="H163" s="4">
        <f t="shared" si="1"/>
        <v>19.96551724</v>
      </c>
      <c r="I163" s="2">
        <v>1381.0</v>
      </c>
      <c r="J163" s="4">
        <f t="shared" si="2"/>
        <v>0.8886743887</v>
      </c>
    </row>
    <row r="164" ht="15.75" customHeight="1">
      <c r="A164" s="4" t="s">
        <v>511</v>
      </c>
      <c r="B164" s="4" t="s">
        <v>512</v>
      </c>
      <c r="C164" s="4" t="s">
        <v>177</v>
      </c>
      <c r="D164" s="4">
        <v>28.3</v>
      </c>
      <c r="E164" s="4">
        <v>559.0</v>
      </c>
      <c r="F164" s="4" t="s">
        <v>492</v>
      </c>
      <c r="G164" s="4" t="s">
        <v>513</v>
      </c>
      <c r="H164" s="4">
        <f t="shared" si="1"/>
        <v>19.27586207</v>
      </c>
      <c r="I164" s="2">
        <v>1381.0</v>
      </c>
      <c r="J164" s="4">
        <f t="shared" si="2"/>
        <v>0.8886743887</v>
      </c>
    </row>
    <row r="165" ht="15.75" customHeight="1">
      <c r="A165" s="4" t="s">
        <v>514</v>
      </c>
      <c r="B165" s="4" t="s">
        <v>515</v>
      </c>
      <c r="C165" s="4" t="s">
        <v>33</v>
      </c>
      <c r="D165" s="4">
        <v>28.1</v>
      </c>
      <c r="E165" s="4">
        <v>369.4</v>
      </c>
      <c r="F165" s="4" t="s">
        <v>492</v>
      </c>
      <c r="G165" s="4" t="s">
        <v>516</v>
      </c>
      <c r="H165" s="4">
        <f t="shared" si="1"/>
        <v>14.776</v>
      </c>
      <c r="I165" s="2">
        <v>1381.0</v>
      </c>
      <c r="J165" s="4">
        <f t="shared" si="2"/>
        <v>0.8886743887</v>
      </c>
    </row>
    <row r="166" ht="15.75" customHeight="1">
      <c r="A166" s="4" t="s">
        <v>517</v>
      </c>
      <c r="B166" s="4" t="s">
        <v>518</v>
      </c>
      <c r="C166" s="4" t="s">
        <v>33</v>
      </c>
      <c r="D166" s="4">
        <v>26.3</v>
      </c>
      <c r="E166" s="4">
        <v>338.0</v>
      </c>
      <c r="F166" s="4" t="s">
        <v>492</v>
      </c>
      <c r="G166" s="4" t="s">
        <v>519</v>
      </c>
      <c r="H166" s="4">
        <f t="shared" si="1"/>
        <v>13.52</v>
      </c>
      <c r="I166" s="2">
        <v>1381.0</v>
      </c>
      <c r="J166" s="4">
        <f t="shared" si="2"/>
        <v>0.8886743887</v>
      </c>
    </row>
    <row r="167" ht="15.75" customHeight="1">
      <c r="A167" s="4" t="s">
        <v>520</v>
      </c>
      <c r="B167" s="4" t="s">
        <v>521</v>
      </c>
      <c r="C167" s="4" t="s">
        <v>12</v>
      </c>
      <c r="D167" s="4">
        <v>27.3</v>
      </c>
      <c r="E167" s="4">
        <v>339.3</v>
      </c>
      <c r="F167" s="4" t="s">
        <v>492</v>
      </c>
      <c r="G167" s="4" t="s">
        <v>522</v>
      </c>
      <c r="H167" s="4">
        <f t="shared" si="1"/>
        <v>13.05</v>
      </c>
      <c r="I167" s="2">
        <v>1381.0</v>
      </c>
      <c r="J167" s="4">
        <f t="shared" si="2"/>
        <v>0.8886743887</v>
      </c>
    </row>
    <row r="168" ht="15.75" customHeight="1">
      <c r="A168" s="4" t="s">
        <v>523</v>
      </c>
      <c r="B168" s="4" t="s">
        <v>524</v>
      </c>
      <c r="C168" s="4" t="s">
        <v>21</v>
      </c>
      <c r="D168" s="4">
        <v>26.7</v>
      </c>
      <c r="E168" s="4">
        <v>328.0</v>
      </c>
      <c r="F168" s="4" t="s">
        <v>492</v>
      </c>
      <c r="G168" s="4" t="s">
        <v>525</v>
      </c>
      <c r="H168" s="4">
        <f t="shared" si="1"/>
        <v>12.14814815</v>
      </c>
      <c r="I168" s="2">
        <v>1381.0</v>
      </c>
      <c r="J168" s="4">
        <f t="shared" si="2"/>
        <v>0.8886743887</v>
      </c>
    </row>
    <row r="169" ht="15.75" customHeight="1">
      <c r="A169" s="4" t="s">
        <v>526</v>
      </c>
      <c r="B169" s="4" t="s">
        <v>527</v>
      </c>
      <c r="C169" s="4" t="s">
        <v>37</v>
      </c>
      <c r="D169" s="4">
        <v>27.7</v>
      </c>
      <c r="E169" s="4">
        <v>243.2</v>
      </c>
      <c r="F169" s="4" t="s">
        <v>492</v>
      </c>
      <c r="G169" s="4" t="s">
        <v>528</v>
      </c>
      <c r="H169" s="4">
        <f t="shared" si="1"/>
        <v>10.13333333</v>
      </c>
      <c r="I169" s="2">
        <v>1381.0</v>
      </c>
      <c r="J169" s="4">
        <f t="shared" si="2"/>
        <v>0.8886743887</v>
      </c>
    </row>
    <row r="170" ht="15.75" customHeight="1">
      <c r="A170" s="4" t="s">
        <v>529</v>
      </c>
      <c r="B170" s="4" t="s">
        <v>530</v>
      </c>
      <c r="C170" s="4" t="s">
        <v>290</v>
      </c>
      <c r="D170" s="4">
        <v>27.2</v>
      </c>
      <c r="E170" s="4">
        <v>311.6</v>
      </c>
      <c r="F170" s="4" t="s">
        <v>492</v>
      </c>
      <c r="G170" s="4" t="s">
        <v>531</v>
      </c>
      <c r="H170" s="4">
        <f t="shared" si="1"/>
        <v>9.7375</v>
      </c>
      <c r="I170" s="2">
        <v>1381.0</v>
      </c>
      <c r="J170" s="4">
        <f t="shared" si="2"/>
        <v>0.8886743887</v>
      </c>
    </row>
    <row r="171" ht="15.75" customHeight="1">
      <c r="A171" s="4" t="s">
        <v>532</v>
      </c>
      <c r="B171" s="4" t="s">
        <v>533</v>
      </c>
      <c r="C171" s="4" t="s">
        <v>177</v>
      </c>
      <c r="D171" s="4">
        <v>27.4</v>
      </c>
      <c r="E171" s="4">
        <v>257.7</v>
      </c>
      <c r="F171" s="4" t="s">
        <v>492</v>
      </c>
      <c r="G171" s="4" t="s">
        <v>534</v>
      </c>
      <c r="H171" s="4">
        <f t="shared" si="1"/>
        <v>8.886206897</v>
      </c>
      <c r="I171" s="2">
        <v>1381.0</v>
      </c>
      <c r="J171" s="4">
        <f t="shared" si="2"/>
        <v>0.8886743887</v>
      </c>
    </row>
    <row r="172" ht="15.75" customHeight="1">
      <c r="A172" s="4" t="s">
        <v>535</v>
      </c>
      <c r="B172" s="4" t="s">
        <v>536</v>
      </c>
      <c r="C172" s="4" t="s">
        <v>29</v>
      </c>
      <c r="D172" s="4">
        <v>27.7</v>
      </c>
      <c r="E172" s="4">
        <v>192.2</v>
      </c>
      <c r="F172" s="4" t="s">
        <v>492</v>
      </c>
      <c r="G172" s="4" t="s">
        <v>537</v>
      </c>
      <c r="H172" s="4">
        <f t="shared" si="1"/>
        <v>8.356521739</v>
      </c>
      <c r="I172" s="2">
        <v>1381.0</v>
      </c>
      <c r="J172" s="4">
        <f t="shared" si="2"/>
        <v>0.8886743887</v>
      </c>
    </row>
    <row r="173" ht="15.75" customHeight="1">
      <c r="A173" s="4" t="s">
        <v>538</v>
      </c>
      <c r="B173" s="4" t="s">
        <v>539</v>
      </c>
      <c r="C173" s="4" t="s">
        <v>37</v>
      </c>
      <c r="D173" s="4">
        <v>27.7</v>
      </c>
      <c r="E173" s="4">
        <v>191.45</v>
      </c>
      <c r="F173" s="4" t="s">
        <v>492</v>
      </c>
      <c r="G173" s="4" t="s">
        <v>540</v>
      </c>
      <c r="H173" s="4">
        <f t="shared" si="1"/>
        <v>7.977083333</v>
      </c>
      <c r="I173" s="2">
        <v>1381.0</v>
      </c>
      <c r="J173" s="4">
        <f t="shared" si="2"/>
        <v>0.8886743887</v>
      </c>
    </row>
    <row r="174" ht="15.75" customHeight="1">
      <c r="A174" s="4" t="s">
        <v>541</v>
      </c>
      <c r="B174" s="4" t="s">
        <v>542</v>
      </c>
      <c r="C174" s="4" t="s">
        <v>37</v>
      </c>
      <c r="D174" s="4">
        <v>26.5</v>
      </c>
      <c r="E174" s="4">
        <v>178.5</v>
      </c>
      <c r="F174" s="4" t="s">
        <v>492</v>
      </c>
      <c r="G174" s="4" t="s">
        <v>543</v>
      </c>
      <c r="H174" s="4">
        <f t="shared" si="1"/>
        <v>7.4375</v>
      </c>
      <c r="I174" s="2">
        <v>1381.0</v>
      </c>
      <c r="J174" s="4">
        <f t="shared" si="2"/>
        <v>0.8886743887</v>
      </c>
    </row>
    <row r="175" ht="15.75" customHeight="1">
      <c r="A175" s="4" t="s">
        <v>544</v>
      </c>
      <c r="B175" s="4" t="s">
        <v>545</v>
      </c>
      <c r="C175" s="4" t="s">
        <v>37</v>
      </c>
      <c r="D175" s="4">
        <v>26.6</v>
      </c>
      <c r="E175" s="4">
        <v>172.2</v>
      </c>
      <c r="F175" s="4" t="s">
        <v>492</v>
      </c>
      <c r="G175" s="4" t="s">
        <v>546</v>
      </c>
      <c r="H175" s="4">
        <f t="shared" si="1"/>
        <v>7.175</v>
      </c>
      <c r="I175" s="2">
        <v>1381.0</v>
      </c>
      <c r="J175" s="4">
        <f t="shared" si="2"/>
        <v>0.8886743887</v>
      </c>
    </row>
    <row r="176" ht="15.75" customHeight="1">
      <c r="A176" s="4" t="s">
        <v>547</v>
      </c>
      <c r="B176" s="4" t="s">
        <v>548</v>
      </c>
      <c r="C176" s="4" t="s">
        <v>29</v>
      </c>
      <c r="D176" s="4">
        <v>24.9</v>
      </c>
      <c r="E176" s="4">
        <v>147.4</v>
      </c>
      <c r="F176" s="4" t="s">
        <v>492</v>
      </c>
      <c r="G176" s="4" t="s">
        <v>549</v>
      </c>
      <c r="H176" s="4">
        <f t="shared" si="1"/>
        <v>6.408695652</v>
      </c>
      <c r="I176" s="2">
        <v>1381.0</v>
      </c>
      <c r="J176" s="4">
        <f t="shared" si="2"/>
        <v>0.8886743887</v>
      </c>
    </row>
    <row r="177" ht="15.75" customHeight="1">
      <c r="A177" s="4" t="s">
        <v>550</v>
      </c>
      <c r="B177" s="4" t="s">
        <v>551</v>
      </c>
      <c r="C177" s="4" t="s">
        <v>21</v>
      </c>
      <c r="D177" s="4">
        <v>25.1</v>
      </c>
      <c r="E177" s="4">
        <v>130.85</v>
      </c>
      <c r="F177" s="4" t="s">
        <v>492</v>
      </c>
      <c r="G177" s="4" t="s">
        <v>552</v>
      </c>
      <c r="H177" s="4">
        <f t="shared" si="1"/>
        <v>4.846296296</v>
      </c>
      <c r="I177" s="2">
        <v>1381.0</v>
      </c>
      <c r="J177" s="4">
        <f t="shared" si="2"/>
        <v>0.8886743887</v>
      </c>
    </row>
    <row r="178" ht="15.75" customHeight="1">
      <c r="A178" s="4" t="s">
        <v>553</v>
      </c>
      <c r="B178" s="4" t="s">
        <v>554</v>
      </c>
      <c r="C178" s="4" t="s">
        <v>21</v>
      </c>
      <c r="D178" s="4">
        <v>26.9</v>
      </c>
      <c r="E178" s="4">
        <v>127.6</v>
      </c>
      <c r="F178" s="4" t="s">
        <v>492</v>
      </c>
      <c r="G178" s="4" t="s">
        <v>555</v>
      </c>
      <c r="H178" s="4">
        <f t="shared" si="1"/>
        <v>4.725925926</v>
      </c>
      <c r="I178" s="2">
        <v>1381.0</v>
      </c>
      <c r="J178" s="4">
        <f t="shared" si="2"/>
        <v>0.8886743887</v>
      </c>
    </row>
    <row r="179" ht="15.75" customHeight="1">
      <c r="A179" s="4" t="s">
        <v>556</v>
      </c>
      <c r="B179" s="4" t="s">
        <v>557</v>
      </c>
      <c r="C179" s="4" t="s">
        <v>21</v>
      </c>
      <c r="D179" s="4">
        <v>27.1</v>
      </c>
      <c r="E179" s="4">
        <v>125.88</v>
      </c>
      <c r="F179" s="4" t="s">
        <v>492</v>
      </c>
      <c r="G179" s="4" t="s">
        <v>443</v>
      </c>
      <c r="H179" s="4">
        <f t="shared" si="1"/>
        <v>4.662222222</v>
      </c>
      <c r="I179" s="2">
        <v>1381.0</v>
      </c>
      <c r="J179" s="4">
        <f t="shared" si="2"/>
        <v>0.8886743887</v>
      </c>
    </row>
    <row r="180" ht="15.75" customHeight="1">
      <c r="A180" s="4" t="s">
        <v>558</v>
      </c>
      <c r="B180" s="4" t="s">
        <v>559</v>
      </c>
      <c r="C180" s="4" t="s">
        <v>37</v>
      </c>
      <c r="D180" s="4">
        <v>26.7</v>
      </c>
      <c r="E180" s="4">
        <v>111.45</v>
      </c>
      <c r="F180" s="4" t="s">
        <v>492</v>
      </c>
      <c r="G180" s="4" t="s">
        <v>41</v>
      </c>
      <c r="H180" s="4">
        <f t="shared" si="1"/>
        <v>4.64375</v>
      </c>
      <c r="I180" s="2">
        <v>1381.0</v>
      </c>
      <c r="J180" s="4">
        <f t="shared" si="2"/>
        <v>0.8886743887</v>
      </c>
    </row>
    <row r="181" ht="15.75" customHeight="1">
      <c r="A181" s="4" t="s">
        <v>560</v>
      </c>
      <c r="B181" s="4" t="s">
        <v>561</v>
      </c>
      <c r="C181" s="4" t="s">
        <v>21</v>
      </c>
      <c r="D181" s="4">
        <v>25.5</v>
      </c>
      <c r="E181" s="4">
        <v>123.8</v>
      </c>
      <c r="F181" s="4" t="s">
        <v>492</v>
      </c>
      <c r="G181" s="4" t="s">
        <v>562</v>
      </c>
      <c r="H181" s="4">
        <f t="shared" si="1"/>
        <v>4.585185185</v>
      </c>
      <c r="I181" s="2">
        <v>1381.0</v>
      </c>
      <c r="J181" s="4">
        <f t="shared" si="2"/>
        <v>0.8886743887</v>
      </c>
    </row>
    <row r="182" ht="15.75" customHeight="1">
      <c r="A182" s="4" t="s">
        <v>563</v>
      </c>
      <c r="B182" s="4" t="s">
        <v>564</v>
      </c>
      <c r="C182" s="4" t="s">
        <v>29</v>
      </c>
      <c r="D182" s="4">
        <v>26.9</v>
      </c>
      <c r="E182" s="4">
        <v>103.15</v>
      </c>
      <c r="F182" s="4" t="s">
        <v>492</v>
      </c>
      <c r="G182" s="4" t="s">
        <v>565</v>
      </c>
      <c r="H182" s="4">
        <f t="shared" si="1"/>
        <v>4.484782609</v>
      </c>
      <c r="I182" s="2">
        <v>1381.0</v>
      </c>
      <c r="J182" s="4">
        <f t="shared" si="2"/>
        <v>0.8886743887</v>
      </c>
    </row>
    <row r="183" ht="15.75" customHeight="1">
      <c r="A183" s="4" t="s">
        <v>566</v>
      </c>
      <c r="B183" s="4" t="s">
        <v>567</v>
      </c>
      <c r="C183" s="4" t="s">
        <v>29</v>
      </c>
      <c r="D183" s="4">
        <v>27.3</v>
      </c>
      <c r="E183" s="4">
        <v>92.35</v>
      </c>
      <c r="F183" s="4" t="s">
        <v>492</v>
      </c>
      <c r="G183" s="4" t="s">
        <v>568</v>
      </c>
      <c r="H183" s="4">
        <f t="shared" si="1"/>
        <v>4.015217391</v>
      </c>
      <c r="I183" s="2">
        <v>1381.0</v>
      </c>
      <c r="J183" s="4">
        <f t="shared" si="2"/>
        <v>0.8886743887</v>
      </c>
    </row>
    <row r="184" ht="15.75" customHeight="1">
      <c r="A184" s="4" t="s">
        <v>569</v>
      </c>
      <c r="B184" s="4" t="s">
        <v>570</v>
      </c>
      <c r="C184" s="4" t="s">
        <v>37</v>
      </c>
      <c r="D184" s="4">
        <v>26.9</v>
      </c>
      <c r="E184" s="4">
        <v>83.65</v>
      </c>
      <c r="F184" s="4" t="s">
        <v>492</v>
      </c>
      <c r="G184" s="4" t="s">
        <v>571</v>
      </c>
      <c r="H184" s="4">
        <f t="shared" si="1"/>
        <v>3.485416667</v>
      </c>
      <c r="I184" s="2">
        <v>1381.0</v>
      </c>
      <c r="J184" s="4">
        <f t="shared" si="2"/>
        <v>0.8886743887</v>
      </c>
    </row>
    <row r="185" ht="15.75" customHeight="1">
      <c r="A185" s="4" t="s">
        <v>572</v>
      </c>
      <c r="B185" s="4" t="s">
        <v>573</v>
      </c>
      <c r="C185" s="4" t="s">
        <v>21</v>
      </c>
      <c r="D185" s="4">
        <v>26.7</v>
      </c>
      <c r="E185" s="4">
        <v>86.25</v>
      </c>
      <c r="F185" s="4" t="s">
        <v>492</v>
      </c>
      <c r="G185" s="4" t="s">
        <v>574</v>
      </c>
      <c r="H185" s="4">
        <f t="shared" si="1"/>
        <v>3.194444444</v>
      </c>
      <c r="I185" s="2">
        <v>1381.0</v>
      </c>
      <c r="J185" s="4">
        <f t="shared" si="2"/>
        <v>0.8886743887</v>
      </c>
    </row>
    <row r="186" ht="15.75" customHeight="1">
      <c r="A186" s="4" t="s">
        <v>575</v>
      </c>
      <c r="B186" s="4" t="s">
        <v>576</v>
      </c>
      <c r="C186" s="4" t="s">
        <v>12</v>
      </c>
      <c r="D186" s="4">
        <v>26.1</v>
      </c>
      <c r="E186" s="4">
        <v>81.65</v>
      </c>
      <c r="F186" s="4" t="s">
        <v>492</v>
      </c>
      <c r="G186" s="4" t="s">
        <v>577</v>
      </c>
      <c r="H186" s="4">
        <f t="shared" si="1"/>
        <v>3.140384615</v>
      </c>
      <c r="I186" s="2">
        <v>1381.0</v>
      </c>
      <c r="J186" s="4">
        <f t="shared" si="2"/>
        <v>0.8886743887</v>
      </c>
    </row>
    <row r="187" ht="15.75" customHeight="1">
      <c r="A187" s="4" t="s">
        <v>578</v>
      </c>
      <c r="B187" s="4" t="s">
        <v>579</v>
      </c>
      <c r="C187" s="4" t="s">
        <v>21</v>
      </c>
      <c r="D187" s="4">
        <v>26.4</v>
      </c>
      <c r="E187" s="4">
        <v>76.35</v>
      </c>
      <c r="F187" s="4" t="s">
        <v>492</v>
      </c>
      <c r="G187" s="4" t="s">
        <v>580</v>
      </c>
      <c r="H187" s="4">
        <f t="shared" si="1"/>
        <v>2.827777778</v>
      </c>
      <c r="I187" s="2">
        <v>1381.0</v>
      </c>
      <c r="J187" s="4">
        <f t="shared" si="2"/>
        <v>0.8886743887</v>
      </c>
    </row>
    <row r="188" ht="15.75" customHeight="1">
      <c r="A188" s="4" t="s">
        <v>581</v>
      </c>
      <c r="B188" s="4" t="s">
        <v>582</v>
      </c>
      <c r="C188" s="4" t="s">
        <v>21</v>
      </c>
      <c r="D188" s="4">
        <v>28.1</v>
      </c>
      <c r="E188" s="4">
        <v>68.08</v>
      </c>
      <c r="F188" s="4" t="s">
        <v>492</v>
      </c>
      <c r="G188" s="4" t="s">
        <v>583</v>
      </c>
      <c r="H188" s="4">
        <f t="shared" si="1"/>
        <v>2.521481481</v>
      </c>
      <c r="I188" s="2">
        <v>1381.0</v>
      </c>
      <c r="J188" s="4">
        <f t="shared" si="2"/>
        <v>0.8886743887</v>
      </c>
    </row>
    <row r="189" ht="15.75" customHeight="1">
      <c r="A189" s="4" t="s">
        <v>584</v>
      </c>
      <c r="B189" s="4" t="s">
        <v>585</v>
      </c>
      <c r="C189" s="4" t="s">
        <v>177</v>
      </c>
      <c r="D189" s="4">
        <v>26.6</v>
      </c>
      <c r="E189" s="4">
        <v>59.3</v>
      </c>
      <c r="F189" s="4" t="s">
        <v>492</v>
      </c>
      <c r="G189" s="4" t="s">
        <v>586</v>
      </c>
      <c r="H189" s="4">
        <f t="shared" si="1"/>
        <v>2.044827586</v>
      </c>
      <c r="I189" s="2">
        <v>1381.0</v>
      </c>
      <c r="J189" s="4">
        <f t="shared" si="2"/>
        <v>0.8886743887</v>
      </c>
    </row>
    <row r="190" ht="15.75" customHeight="1">
      <c r="A190" s="4" t="s">
        <v>587</v>
      </c>
      <c r="B190" s="4" t="s">
        <v>588</v>
      </c>
      <c r="C190" s="4" t="s">
        <v>589</v>
      </c>
      <c r="D190" s="4">
        <v>28.7</v>
      </c>
      <c r="E190" s="4">
        <v>55.23</v>
      </c>
      <c r="F190" s="4" t="s">
        <v>492</v>
      </c>
      <c r="G190" s="4" t="s">
        <v>590</v>
      </c>
      <c r="H190" s="4">
        <f t="shared" si="1"/>
        <v>1.578</v>
      </c>
      <c r="I190" s="2">
        <v>1381.0</v>
      </c>
      <c r="J190" s="4">
        <f t="shared" si="2"/>
        <v>0.8886743887</v>
      </c>
    </row>
    <row r="191" ht="15.75" customHeight="1">
      <c r="A191" s="4" t="s">
        <v>591</v>
      </c>
      <c r="B191" s="4" t="s">
        <v>592</v>
      </c>
      <c r="C191" s="4" t="s">
        <v>12</v>
      </c>
      <c r="D191" s="4">
        <v>26.3</v>
      </c>
      <c r="E191" s="4">
        <v>36.15</v>
      </c>
      <c r="F191" s="4" t="s">
        <v>492</v>
      </c>
      <c r="G191" s="4" t="s">
        <v>593</v>
      </c>
      <c r="H191" s="4">
        <f t="shared" si="1"/>
        <v>1.390384615</v>
      </c>
      <c r="I191" s="2">
        <v>1381.0</v>
      </c>
      <c r="J191" s="4">
        <f t="shared" si="2"/>
        <v>0.8886743887</v>
      </c>
    </row>
    <row r="192" ht="15.75" customHeight="1">
      <c r="A192" s="4" t="s">
        <v>594</v>
      </c>
      <c r="B192" s="4" t="s">
        <v>595</v>
      </c>
      <c r="C192" s="4" t="s">
        <v>33</v>
      </c>
      <c r="D192" s="4">
        <v>27.8</v>
      </c>
      <c r="E192" s="4">
        <v>27.65</v>
      </c>
      <c r="F192" s="4" t="s">
        <v>492</v>
      </c>
      <c r="G192" s="4" t="s">
        <v>596</v>
      </c>
      <c r="H192" s="4">
        <f t="shared" si="1"/>
        <v>1.106</v>
      </c>
      <c r="I192" s="2">
        <v>1381.0</v>
      </c>
      <c r="J192" s="4">
        <f t="shared" si="2"/>
        <v>0.8886743887</v>
      </c>
    </row>
    <row r="193" ht="15.75" customHeight="1">
      <c r="A193" s="4" t="s">
        <v>597</v>
      </c>
      <c r="B193" s="4" t="s">
        <v>598</v>
      </c>
      <c r="C193" s="4" t="s">
        <v>458</v>
      </c>
      <c r="D193" s="4">
        <v>27.0</v>
      </c>
      <c r="E193" s="4">
        <v>19.25</v>
      </c>
      <c r="F193" s="4" t="s">
        <v>492</v>
      </c>
      <c r="G193" s="4" t="s">
        <v>599</v>
      </c>
      <c r="H193" s="4">
        <f t="shared" si="1"/>
        <v>1.069444444</v>
      </c>
      <c r="I193" s="2">
        <v>1381.0</v>
      </c>
      <c r="J193" s="4">
        <f t="shared" si="2"/>
        <v>0.8886743887</v>
      </c>
    </row>
    <row r="194" ht="15.75" customHeight="1">
      <c r="A194" s="4" t="s">
        <v>600</v>
      </c>
      <c r="B194" s="4" t="s">
        <v>601</v>
      </c>
      <c r="C194" s="4" t="s">
        <v>29</v>
      </c>
      <c r="D194" s="4">
        <v>25.9</v>
      </c>
      <c r="E194" s="4">
        <v>23.9</v>
      </c>
      <c r="F194" s="4" t="s">
        <v>492</v>
      </c>
      <c r="G194" s="4" t="s">
        <v>602</v>
      </c>
      <c r="H194" s="4">
        <f t="shared" si="1"/>
        <v>1.039130435</v>
      </c>
      <c r="I194" s="2">
        <v>1381.0</v>
      </c>
      <c r="J194" s="4">
        <f t="shared" si="2"/>
        <v>0.8886743887</v>
      </c>
    </row>
    <row r="195" ht="15.75" customHeight="1">
      <c r="A195" s="4" t="s">
        <v>603</v>
      </c>
      <c r="B195" s="4" t="s">
        <v>604</v>
      </c>
      <c r="C195" s="4" t="s">
        <v>120</v>
      </c>
      <c r="D195" s="4">
        <v>26.5</v>
      </c>
      <c r="E195" s="4">
        <v>28.45</v>
      </c>
      <c r="F195" s="4" t="s">
        <v>492</v>
      </c>
      <c r="G195" s="4" t="s">
        <v>605</v>
      </c>
      <c r="H195" s="4">
        <f t="shared" si="1"/>
        <v>1.016071429</v>
      </c>
      <c r="I195" s="2">
        <v>1381.0</v>
      </c>
      <c r="J195" s="4">
        <f t="shared" si="2"/>
        <v>0.8886743887</v>
      </c>
    </row>
    <row r="196" ht="15.75" customHeight="1">
      <c r="A196" s="4" t="s">
        <v>606</v>
      </c>
      <c r="B196" s="4" t="s">
        <v>607</v>
      </c>
      <c r="C196" s="4" t="s">
        <v>37</v>
      </c>
      <c r="D196" s="4">
        <v>26.3</v>
      </c>
      <c r="E196" s="4">
        <v>20.2</v>
      </c>
      <c r="F196" s="4" t="s">
        <v>492</v>
      </c>
      <c r="G196" s="4" t="s">
        <v>608</v>
      </c>
      <c r="H196" s="4">
        <f t="shared" si="1"/>
        <v>0.8416666667</v>
      </c>
      <c r="I196" s="2">
        <v>1381.0</v>
      </c>
      <c r="J196" s="4">
        <f t="shared" si="2"/>
        <v>0.8886743887</v>
      </c>
    </row>
    <row r="197" ht="15.75" customHeight="1">
      <c r="A197" s="4" t="s">
        <v>609</v>
      </c>
      <c r="B197" s="4" t="s">
        <v>610</v>
      </c>
      <c r="C197" s="4" t="s">
        <v>37</v>
      </c>
      <c r="D197" s="4">
        <v>23.0</v>
      </c>
      <c r="E197" s="4">
        <v>19.85</v>
      </c>
      <c r="F197" s="4" t="s">
        <v>492</v>
      </c>
      <c r="G197" s="4" t="s">
        <v>611</v>
      </c>
      <c r="H197" s="4">
        <f t="shared" si="1"/>
        <v>0.8270833333</v>
      </c>
      <c r="I197" s="2">
        <v>1381.0</v>
      </c>
      <c r="J197" s="4">
        <f t="shared" si="2"/>
        <v>0.8886743887</v>
      </c>
    </row>
    <row r="198" ht="15.75" customHeight="1">
      <c r="A198" s="4" t="s">
        <v>612</v>
      </c>
      <c r="B198" s="4" t="s">
        <v>613</v>
      </c>
      <c r="C198" s="4" t="s">
        <v>33</v>
      </c>
      <c r="D198" s="4">
        <v>26.9</v>
      </c>
      <c r="E198" s="4">
        <v>17.6</v>
      </c>
      <c r="F198" s="4" t="s">
        <v>492</v>
      </c>
      <c r="G198" s="4" t="s">
        <v>614</v>
      </c>
      <c r="H198" s="4">
        <f t="shared" si="1"/>
        <v>0.704</v>
      </c>
      <c r="I198" s="2">
        <v>1381.0</v>
      </c>
      <c r="J198" s="4">
        <f t="shared" si="2"/>
        <v>0.8886743887</v>
      </c>
    </row>
    <row r="199" ht="15.75" customHeight="1">
      <c r="A199" s="4" t="s">
        <v>615</v>
      </c>
      <c r="B199" s="4" t="s">
        <v>616</v>
      </c>
      <c r="C199" s="4" t="s">
        <v>21</v>
      </c>
      <c r="D199" s="4">
        <v>28.1</v>
      </c>
      <c r="E199" s="4">
        <v>17.15</v>
      </c>
      <c r="F199" s="4" t="s">
        <v>492</v>
      </c>
      <c r="G199" s="4" t="s">
        <v>256</v>
      </c>
      <c r="H199" s="4">
        <f t="shared" si="1"/>
        <v>0.6351851852</v>
      </c>
      <c r="I199" s="2">
        <v>1381.0</v>
      </c>
      <c r="J199" s="4">
        <f t="shared" si="2"/>
        <v>0.8886743887</v>
      </c>
    </row>
    <row r="200" ht="15.75" customHeight="1">
      <c r="A200" s="4" t="s">
        <v>617</v>
      </c>
      <c r="B200" s="4" t="s">
        <v>618</v>
      </c>
      <c r="C200" s="4" t="s">
        <v>21</v>
      </c>
      <c r="D200" s="4">
        <v>26.9</v>
      </c>
      <c r="E200" s="4">
        <v>14.63</v>
      </c>
      <c r="F200" s="4" t="s">
        <v>492</v>
      </c>
      <c r="G200" s="4" t="s">
        <v>242</v>
      </c>
      <c r="H200" s="4">
        <f t="shared" si="1"/>
        <v>0.5418518519</v>
      </c>
      <c r="I200" s="2">
        <v>1381.0</v>
      </c>
      <c r="J200" s="4">
        <f t="shared" si="2"/>
        <v>0.8886743887</v>
      </c>
    </row>
    <row r="201" ht="15.75" customHeight="1">
      <c r="A201" s="4" t="s">
        <v>619</v>
      </c>
      <c r="B201" s="4" t="s">
        <v>620</v>
      </c>
      <c r="C201" s="4" t="s">
        <v>37</v>
      </c>
      <c r="D201" s="4">
        <v>26.0</v>
      </c>
      <c r="E201" s="4">
        <v>12.65</v>
      </c>
      <c r="F201" s="4" t="s">
        <v>492</v>
      </c>
      <c r="G201" s="4" t="s">
        <v>621</v>
      </c>
      <c r="H201" s="4">
        <f t="shared" si="1"/>
        <v>0.5270833333</v>
      </c>
      <c r="I201" s="2">
        <v>1381.0</v>
      </c>
      <c r="J201" s="4">
        <f t="shared" si="2"/>
        <v>0.8886743887</v>
      </c>
    </row>
    <row r="202" ht="15.75" customHeight="1">
      <c r="A202" s="4" t="s">
        <v>622</v>
      </c>
      <c r="B202" s="4" t="s">
        <v>623</v>
      </c>
      <c r="C202" s="4" t="s">
        <v>21</v>
      </c>
      <c r="D202" s="4">
        <v>26.6</v>
      </c>
      <c r="E202" s="4">
        <v>12.38</v>
      </c>
      <c r="F202" s="4" t="s">
        <v>492</v>
      </c>
      <c r="G202" s="4" t="s">
        <v>624</v>
      </c>
      <c r="H202" s="4">
        <f t="shared" si="1"/>
        <v>0.4585185185</v>
      </c>
      <c r="I202" s="2">
        <v>1381.0</v>
      </c>
      <c r="J202" s="4">
        <f t="shared" si="2"/>
        <v>0.8886743887</v>
      </c>
    </row>
    <row r="203" ht="15.75" customHeight="1">
      <c r="A203" s="4" t="s">
        <v>625</v>
      </c>
      <c r="B203" s="4" t="s">
        <v>626</v>
      </c>
      <c r="C203" s="4" t="s">
        <v>29</v>
      </c>
      <c r="D203" s="4">
        <v>27.2</v>
      </c>
      <c r="E203" s="4">
        <v>9.38</v>
      </c>
      <c r="F203" s="4" t="s">
        <v>492</v>
      </c>
      <c r="G203" s="4" t="s">
        <v>281</v>
      </c>
      <c r="H203" s="4">
        <f t="shared" si="1"/>
        <v>0.407826087</v>
      </c>
      <c r="I203" s="2">
        <v>1381.0</v>
      </c>
      <c r="J203" s="4">
        <f t="shared" si="2"/>
        <v>0.8886743887</v>
      </c>
    </row>
    <row r="204" ht="15.75" customHeight="1">
      <c r="A204" s="4" t="s">
        <v>627</v>
      </c>
      <c r="B204" s="4" t="s">
        <v>628</v>
      </c>
      <c r="C204" s="4" t="s">
        <v>12</v>
      </c>
      <c r="D204" s="4">
        <v>27.6</v>
      </c>
      <c r="E204" s="4">
        <v>8.93</v>
      </c>
      <c r="F204" s="4" t="s">
        <v>492</v>
      </c>
      <c r="G204" s="4" t="s">
        <v>629</v>
      </c>
      <c r="H204" s="4">
        <f t="shared" si="1"/>
        <v>0.3434615385</v>
      </c>
      <c r="I204" s="2">
        <v>1381.0</v>
      </c>
      <c r="J204" s="4">
        <f t="shared" si="2"/>
        <v>0.8886743887</v>
      </c>
    </row>
    <row r="205" ht="15.75" customHeight="1">
      <c r="A205" s="4" t="s">
        <v>630</v>
      </c>
      <c r="B205" s="4" t="s">
        <v>631</v>
      </c>
      <c r="C205" s="4" t="s">
        <v>37</v>
      </c>
      <c r="D205" s="4">
        <v>26.8</v>
      </c>
      <c r="E205" s="4">
        <v>8.03</v>
      </c>
      <c r="F205" s="4" t="s">
        <v>492</v>
      </c>
      <c r="G205" s="4" t="s">
        <v>632</v>
      </c>
      <c r="H205" s="4">
        <f t="shared" si="1"/>
        <v>0.3345833333</v>
      </c>
      <c r="I205" s="2">
        <v>1381.0</v>
      </c>
      <c r="J205" s="4">
        <f t="shared" si="2"/>
        <v>0.8886743887</v>
      </c>
    </row>
    <row r="206" ht="15.75" customHeight="1">
      <c r="A206" s="4" t="s">
        <v>633</v>
      </c>
      <c r="B206" s="4" t="s">
        <v>634</v>
      </c>
      <c r="C206" s="4" t="s">
        <v>29</v>
      </c>
      <c r="D206" s="4">
        <v>26.4</v>
      </c>
      <c r="E206" s="4">
        <v>5.88</v>
      </c>
      <c r="F206" s="4" t="s">
        <v>492</v>
      </c>
      <c r="G206" s="4" t="s">
        <v>635</v>
      </c>
      <c r="H206" s="4">
        <f t="shared" si="1"/>
        <v>0.2556521739</v>
      </c>
      <c r="I206" s="2">
        <v>1381.0</v>
      </c>
      <c r="J206" s="4">
        <f t="shared" si="2"/>
        <v>0.8886743887</v>
      </c>
    </row>
    <row r="207" ht="15.75" customHeight="1">
      <c r="A207" s="4" t="s">
        <v>636</v>
      </c>
      <c r="B207" s="4" t="s">
        <v>637</v>
      </c>
      <c r="C207" s="4" t="s">
        <v>37</v>
      </c>
      <c r="D207" s="4">
        <v>28.1</v>
      </c>
      <c r="E207" s="4">
        <v>3.55</v>
      </c>
      <c r="F207" s="4" t="s">
        <v>492</v>
      </c>
      <c r="G207" s="4" t="s">
        <v>638</v>
      </c>
      <c r="H207" s="4">
        <f t="shared" si="1"/>
        <v>0.1479166667</v>
      </c>
      <c r="I207" s="2">
        <v>1381.0</v>
      </c>
      <c r="J207" s="4">
        <f t="shared" si="2"/>
        <v>0.8886743887</v>
      </c>
    </row>
    <row r="208" ht="15.75" customHeight="1">
      <c r="A208" s="4" t="s">
        <v>639</v>
      </c>
      <c r="B208" s="4" t="s">
        <v>640</v>
      </c>
      <c r="C208" s="4" t="s">
        <v>29</v>
      </c>
      <c r="D208" s="4">
        <v>28.2</v>
      </c>
      <c r="E208" s="4">
        <v>1.68</v>
      </c>
      <c r="F208" s="4" t="s">
        <v>492</v>
      </c>
      <c r="G208" s="4" t="s">
        <v>641</v>
      </c>
      <c r="H208" s="4">
        <f t="shared" si="1"/>
        <v>0.07304347826</v>
      </c>
      <c r="I208" s="2">
        <v>1381.0</v>
      </c>
      <c r="J208" s="4">
        <f t="shared" si="2"/>
        <v>0.8886743887</v>
      </c>
    </row>
    <row r="209" ht="15.75" customHeight="1">
      <c r="A209" s="4" t="s">
        <v>642</v>
      </c>
      <c r="B209" s="4" t="s">
        <v>643</v>
      </c>
      <c r="C209" s="4" t="s">
        <v>29</v>
      </c>
      <c r="D209" s="4">
        <v>28.2</v>
      </c>
      <c r="E209" s="4">
        <v>1.53</v>
      </c>
      <c r="F209" s="4" t="s">
        <v>492</v>
      </c>
      <c r="G209" s="4" t="s">
        <v>644</v>
      </c>
      <c r="H209" s="4">
        <f t="shared" si="1"/>
        <v>0.06652173913</v>
      </c>
      <c r="I209" s="2">
        <v>1381.0</v>
      </c>
      <c r="J209" s="4">
        <f t="shared" si="2"/>
        <v>0.8886743887</v>
      </c>
    </row>
    <row r="210" ht="15.75" customHeight="1">
      <c r="A210" s="4" t="s">
        <v>645</v>
      </c>
      <c r="B210" s="4" t="s">
        <v>646</v>
      </c>
      <c r="C210" s="4" t="s">
        <v>33</v>
      </c>
      <c r="D210" s="4">
        <v>28.2</v>
      </c>
      <c r="E210" s="4">
        <v>1.01</v>
      </c>
      <c r="F210" s="4" t="s">
        <v>492</v>
      </c>
      <c r="G210" s="4" t="s">
        <v>647</v>
      </c>
      <c r="H210" s="4">
        <f t="shared" si="1"/>
        <v>0.0404</v>
      </c>
      <c r="I210" s="2">
        <v>1381.0</v>
      </c>
      <c r="J210" s="4">
        <f t="shared" si="2"/>
        <v>0.8886743887</v>
      </c>
    </row>
    <row r="211" ht="15.75" customHeight="1">
      <c r="A211" s="4" t="s">
        <v>648</v>
      </c>
      <c r="B211" s="4" t="s">
        <v>649</v>
      </c>
      <c r="C211" s="4" t="s">
        <v>29</v>
      </c>
      <c r="D211" s="4">
        <v>25.3</v>
      </c>
      <c r="E211" s="4">
        <v>0.9</v>
      </c>
      <c r="F211" s="4" t="s">
        <v>492</v>
      </c>
      <c r="G211" s="4" t="s">
        <v>650</v>
      </c>
      <c r="H211" s="4">
        <f t="shared" si="1"/>
        <v>0.03913043478</v>
      </c>
      <c r="I211" s="2">
        <v>1381.0</v>
      </c>
      <c r="J211" s="4">
        <f t="shared" si="2"/>
        <v>0.8886743887</v>
      </c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43"/>
    <col customWidth="1" min="3" max="3" width="10.86"/>
    <col customWidth="1" min="4" max="4" width="10.29"/>
    <col customWidth="1" min="5" max="5" width="13.71"/>
    <col customWidth="1" min="6" max="7" width="12.0"/>
    <col customWidth="1" min="8" max="9" width="9.57"/>
    <col customWidth="1" min="10" max="11" width="17.86"/>
    <col customWidth="1" min="12" max="13" width="15.43"/>
    <col customWidth="1" min="14" max="26" width="8.71"/>
  </cols>
  <sheetData>
    <row r="1" ht="15.75" customHeight="1">
      <c r="A1" s="5" t="s">
        <v>651</v>
      </c>
      <c r="B1" s="6" t="s">
        <v>652</v>
      </c>
      <c r="C1" s="6" t="s">
        <v>653</v>
      </c>
      <c r="D1" s="6" t="s">
        <v>654</v>
      </c>
      <c r="E1" s="6" t="s">
        <v>655</v>
      </c>
      <c r="F1" s="6" t="s">
        <v>656</v>
      </c>
      <c r="G1" s="6" t="s">
        <v>657</v>
      </c>
      <c r="H1" s="6" t="s">
        <v>658</v>
      </c>
      <c r="I1" s="6" t="s">
        <v>659</v>
      </c>
      <c r="J1" s="6" t="s">
        <v>660</v>
      </c>
      <c r="K1" s="6" t="s">
        <v>661</v>
      </c>
      <c r="L1" s="6" t="s">
        <v>662</v>
      </c>
      <c r="M1" s="6" t="s">
        <v>663</v>
      </c>
    </row>
    <row r="2">
      <c r="A2" s="7" t="s">
        <v>340</v>
      </c>
      <c r="B2" s="7" t="s">
        <v>369</v>
      </c>
      <c r="C2" s="7">
        <v>3.0</v>
      </c>
      <c r="D2" s="7">
        <v>0.0</v>
      </c>
      <c r="E2" s="7" t="s">
        <v>664</v>
      </c>
      <c r="F2" s="8">
        <v>2.9</v>
      </c>
      <c r="G2" s="8">
        <v>5.0</v>
      </c>
      <c r="H2" s="8">
        <v>43.0</v>
      </c>
      <c r="I2" s="8">
        <v>88.0</v>
      </c>
      <c r="J2" s="8">
        <v>172.13</v>
      </c>
      <c r="K2" s="8">
        <v>8.7</v>
      </c>
      <c r="L2" s="8">
        <v>1474.0</v>
      </c>
      <c r="M2" s="8">
        <v>1269.0</v>
      </c>
    </row>
    <row r="3">
      <c r="A3" s="7" t="s">
        <v>533</v>
      </c>
      <c r="B3" s="7" t="s">
        <v>491</v>
      </c>
      <c r="C3" s="7">
        <v>1.0</v>
      </c>
      <c r="D3" s="7">
        <v>1.0</v>
      </c>
      <c r="E3" s="7" t="s">
        <v>492</v>
      </c>
      <c r="F3" s="8">
        <v>2.666666667</v>
      </c>
      <c r="G3" s="8">
        <v>4.4</v>
      </c>
      <c r="H3" s="8">
        <v>26.0</v>
      </c>
      <c r="I3" s="8">
        <v>5.0</v>
      </c>
      <c r="J3" s="8">
        <v>257.7</v>
      </c>
      <c r="K3" s="7">
        <v>1360.0</v>
      </c>
      <c r="L3" s="8">
        <v>1546.0</v>
      </c>
      <c r="M3" s="8">
        <v>1737.0</v>
      </c>
    </row>
    <row r="4">
      <c r="A4" s="7" t="s">
        <v>567</v>
      </c>
      <c r="B4" s="7" t="s">
        <v>491</v>
      </c>
      <c r="C4" s="7">
        <v>0.0</v>
      </c>
      <c r="D4" s="7">
        <v>4.0</v>
      </c>
      <c r="E4" s="7" t="s">
        <v>492</v>
      </c>
      <c r="F4" s="8">
        <v>1.8</v>
      </c>
      <c r="G4" s="8">
        <v>4.4</v>
      </c>
      <c r="H4" s="8">
        <v>37.0</v>
      </c>
      <c r="I4" s="8">
        <v>5.0</v>
      </c>
      <c r="J4" s="8">
        <v>92.35</v>
      </c>
      <c r="K4" s="7">
        <v>1360.0</v>
      </c>
      <c r="L4" s="8">
        <v>1487.0</v>
      </c>
      <c r="M4" s="8">
        <v>1737.0</v>
      </c>
    </row>
    <row r="5">
      <c r="A5" s="7" t="s">
        <v>573</v>
      </c>
      <c r="B5" s="7" t="s">
        <v>491</v>
      </c>
      <c r="C5" s="7">
        <v>0.0</v>
      </c>
      <c r="D5" s="7">
        <v>2.0</v>
      </c>
      <c r="E5" s="7" t="s">
        <v>492</v>
      </c>
      <c r="F5" s="8">
        <v>1.4</v>
      </c>
      <c r="G5" s="8">
        <v>4.4</v>
      </c>
      <c r="H5" s="8">
        <v>66.0</v>
      </c>
      <c r="I5" s="8">
        <v>5.0</v>
      </c>
      <c r="J5" s="8">
        <v>86.25</v>
      </c>
      <c r="K5" s="7">
        <v>1360.0</v>
      </c>
      <c r="L5" s="8">
        <v>1362.0</v>
      </c>
      <c r="M5" s="8">
        <v>1737.0</v>
      </c>
    </row>
    <row r="6">
      <c r="A6" s="7" t="s">
        <v>640</v>
      </c>
      <c r="B6" s="7" t="s">
        <v>491</v>
      </c>
      <c r="C6" s="7">
        <v>0.0</v>
      </c>
      <c r="D6" s="7">
        <v>5.0</v>
      </c>
      <c r="E6" s="7" t="s">
        <v>492</v>
      </c>
      <c r="F6" s="8">
        <v>0.8</v>
      </c>
      <c r="G6" s="8">
        <v>4.4</v>
      </c>
      <c r="H6" s="8">
        <v>152.0</v>
      </c>
      <c r="I6" s="8">
        <v>5.0</v>
      </c>
      <c r="J6" s="8">
        <v>1.68</v>
      </c>
      <c r="K6" s="7">
        <v>1360.0</v>
      </c>
      <c r="L6" s="8">
        <v>1029.0</v>
      </c>
      <c r="M6" s="8">
        <v>1737.0</v>
      </c>
    </row>
    <row r="7">
      <c r="A7" s="7" t="s">
        <v>646</v>
      </c>
      <c r="B7" s="7" t="s">
        <v>491</v>
      </c>
      <c r="C7" s="7">
        <v>0.0</v>
      </c>
      <c r="D7" s="7">
        <v>10.0</v>
      </c>
      <c r="E7" s="7" t="s">
        <v>492</v>
      </c>
      <c r="F7" s="8">
        <v>0.2</v>
      </c>
      <c r="G7" s="8">
        <v>4.4</v>
      </c>
      <c r="H7" s="8">
        <v>211.0</v>
      </c>
      <c r="I7" s="8">
        <v>5.0</v>
      </c>
      <c r="J7" s="8">
        <v>1.01</v>
      </c>
      <c r="K7" s="7">
        <v>1360.0</v>
      </c>
      <c r="L7" s="8">
        <v>764.0</v>
      </c>
      <c r="M7" s="8">
        <v>1737.0</v>
      </c>
    </row>
    <row r="8">
      <c r="A8" s="7" t="s">
        <v>369</v>
      </c>
      <c r="B8" s="7" t="s">
        <v>386</v>
      </c>
      <c r="C8" s="7">
        <v>1.0</v>
      </c>
      <c r="D8" s="7">
        <v>0.0</v>
      </c>
      <c r="E8" s="7" t="s">
        <v>664</v>
      </c>
      <c r="F8" s="8">
        <v>1.0</v>
      </c>
      <c r="G8" s="8">
        <v>3.5</v>
      </c>
      <c r="H8" s="8">
        <v>88.0</v>
      </c>
      <c r="I8" s="8">
        <v>139.0</v>
      </c>
      <c r="J8" s="8">
        <v>8.7</v>
      </c>
      <c r="K8" s="8">
        <v>1.53</v>
      </c>
      <c r="L8" s="8">
        <v>1269.0</v>
      </c>
      <c r="M8" s="8">
        <v>1079.0</v>
      </c>
    </row>
    <row r="9">
      <c r="A9" s="7" t="s">
        <v>491</v>
      </c>
      <c r="B9" s="7" t="s">
        <v>533</v>
      </c>
      <c r="C9" s="7">
        <v>2.0</v>
      </c>
      <c r="D9" s="7">
        <v>1.0</v>
      </c>
      <c r="E9" s="7" t="s">
        <v>492</v>
      </c>
      <c r="F9" s="8">
        <v>3.4</v>
      </c>
      <c r="G9" s="8">
        <v>3.2</v>
      </c>
      <c r="H9" s="8">
        <v>5.0</v>
      </c>
      <c r="I9" s="8">
        <v>26.0</v>
      </c>
      <c r="J9" s="7">
        <v>1360.0</v>
      </c>
      <c r="K9" s="8">
        <v>257.7</v>
      </c>
      <c r="L9" s="8">
        <v>1737.0</v>
      </c>
      <c r="M9" s="8">
        <v>1546.0</v>
      </c>
    </row>
    <row r="10">
      <c r="A10" s="7" t="s">
        <v>567</v>
      </c>
      <c r="B10" s="7" t="s">
        <v>533</v>
      </c>
      <c r="C10" s="7">
        <v>3.0</v>
      </c>
      <c r="D10" s="7">
        <v>3.0</v>
      </c>
      <c r="E10" s="7" t="s">
        <v>492</v>
      </c>
      <c r="F10" s="8">
        <v>1.8</v>
      </c>
      <c r="G10" s="8">
        <v>3.2</v>
      </c>
      <c r="H10" s="8">
        <v>37.0</v>
      </c>
      <c r="I10" s="8">
        <v>26.0</v>
      </c>
      <c r="J10" s="8">
        <v>92.35</v>
      </c>
      <c r="K10" s="8">
        <v>257.7</v>
      </c>
      <c r="L10" s="8">
        <v>1487.0</v>
      </c>
      <c r="M10" s="8">
        <v>1546.0</v>
      </c>
    </row>
    <row r="11">
      <c r="A11" s="7" t="s">
        <v>573</v>
      </c>
      <c r="B11" s="7" t="s">
        <v>533</v>
      </c>
      <c r="C11" s="7">
        <v>0.0</v>
      </c>
      <c r="D11" s="7">
        <v>1.0</v>
      </c>
      <c r="E11" s="7" t="s">
        <v>492</v>
      </c>
      <c r="F11" s="8">
        <v>1.4</v>
      </c>
      <c r="G11" s="8">
        <v>3.2</v>
      </c>
      <c r="H11" s="8">
        <v>66.0</v>
      </c>
      <c r="I11" s="8">
        <v>26.0</v>
      </c>
      <c r="J11" s="8">
        <v>86.25</v>
      </c>
      <c r="K11" s="8">
        <v>257.7</v>
      </c>
      <c r="L11" s="8">
        <v>1362.0</v>
      </c>
      <c r="M11" s="8">
        <v>1546.0</v>
      </c>
    </row>
    <row r="12">
      <c r="A12" s="7" t="s">
        <v>640</v>
      </c>
      <c r="B12" s="7" t="s">
        <v>533</v>
      </c>
      <c r="C12" s="7">
        <v>1.0</v>
      </c>
      <c r="D12" s="7">
        <v>4.0</v>
      </c>
      <c r="E12" s="7" t="s">
        <v>492</v>
      </c>
      <c r="F12" s="8">
        <v>0.8</v>
      </c>
      <c r="G12" s="8">
        <v>3.2</v>
      </c>
      <c r="H12" s="8">
        <v>152.0</v>
      </c>
      <c r="I12" s="8">
        <v>26.0</v>
      </c>
      <c r="J12" s="8">
        <v>1.68</v>
      </c>
      <c r="K12" s="8">
        <v>257.7</v>
      </c>
      <c r="L12" s="8">
        <v>1029.0</v>
      </c>
      <c r="M12" s="8">
        <v>1546.0</v>
      </c>
    </row>
    <row r="13">
      <c r="A13" s="7" t="s">
        <v>646</v>
      </c>
      <c r="B13" s="7" t="s">
        <v>533</v>
      </c>
      <c r="C13" s="7">
        <v>1.0</v>
      </c>
      <c r="D13" s="7">
        <v>7.0</v>
      </c>
      <c r="E13" s="7" t="s">
        <v>492</v>
      </c>
      <c r="F13" s="8">
        <v>0.2</v>
      </c>
      <c r="G13" s="8">
        <v>3.2</v>
      </c>
      <c r="H13" s="8">
        <v>211.0</v>
      </c>
      <c r="I13" s="8">
        <v>26.0</v>
      </c>
      <c r="J13" s="8">
        <v>1.01</v>
      </c>
      <c r="K13" s="8">
        <v>257.7</v>
      </c>
      <c r="L13" s="8">
        <v>764.0</v>
      </c>
      <c r="M13" s="8">
        <v>1546.0</v>
      </c>
    </row>
    <row r="14" ht="15.75" customHeight="1">
      <c r="A14" s="7" t="s">
        <v>340</v>
      </c>
      <c r="B14" s="7" t="s">
        <v>362</v>
      </c>
      <c r="C14" s="7">
        <v>4.0</v>
      </c>
      <c r="D14" s="7">
        <v>0.0</v>
      </c>
      <c r="E14" s="7" t="s">
        <v>664</v>
      </c>
      <c r="F14" s="8">
        <v>2.9</v>
      </c>
      <c r="G14" s="8">
        <v>3.0</v>
      </c>
      <c r="H14" s="8">
        <v>43.0</v>
      </c>
      <c r="I14" s="8">
        <v>143.0</v>
      </c>
      <c r="J14" s="8">
        <v>172.13</v>
      </c>
      <c r="K14" s="8">
        <v>8.9</v>
      </c>
      <c r="L14" s="8">
        <v>1474.0</v>
      </c>
      <c r="M14" s="8">
        <v>1072.0</v>
      </c>
    </row>
    <row r="15" ht="15.75" customHeight="1">
      <c r="A15" s="7" t="s">
        <v>585</v>
      </c>
      <c r="B15" s="7" t="s">
        <v>501</v>
      </c>
      <c r="C15" s="7">
        <v>0.0</v>
      </c>
      <c r="D15" s="7">
        <v>4.0</v>
      </c>
      <c r="E15" s="7" t="s">
        <v>492</v>
      </c>
      <c r="F15" s="8">
        <v>1.6</v>
      </c>
      <c r="G15" s="8">
        <v>3.0</v>
      </c>
      <c r="H15" s="8">
        <v>64.0</v>
      </c>
      <c r="I15" s="8">
        <v>11.0</v>
      </c>
      <c r="J15" s="8">
        <v>59.3</v>
      </c>
      <c r="K15" s="8">
        <v>746.5</v>
      </c>
      <c r="L15" s="8">
        <v>1375.0</v>
      </c>
      <c r="M15" s="8">
        <v>1659.0</v>
      </c>
    </row>
    <row r="16" ht="15.75" customHeight="1">
      <c r="A16" s="7" t="s">
        <v>595</v>
      </c>
      <c r="B16" s="7" t="s">
        <v>501</v>
      </c>
      <c r="C16" s="7">
        <v>1.0</v>
      </c>
      <c r="D16" s="7">
        <v>4.0</v>
      </c>
      <c r="E16" s="7" t="s">
        <v>492</v>
      </c>
      <c r="F16" s="8">
        <v>1.4</v>
      </c>
      <c r="G16" s="8">
        <v>3.0</v>
      </c>
      <c r="H16" s="8">
        <v>92.0</v>
      </c>
      <c r="I16" s="8">
        <v>11.0</v>
      </c>
      <c r="J16" s="8">
        <v>27.65</v>
      </c>
      <c r="K16" s="8">
        <v>746.5</v>
      </c>
      <c r="L16" s="8">
        <v>1242.0</v>
      </c>
      <c r="M16" s="8">
        <v>1659.0</v>
      </c>
    </row>
    <row r="17" ht="15.75" customHeight="1">
      <c r="A17" s="7" t="s">
        <v>601</v>
      </c>
      <c r="B17" s="7" t="s">
        <v>501</v>
      </c>
      <c r="C17" s="7">
        <v>0.0</v>
      </c>
      <c r="D17" s="7">
        <v>4.0</v>
      </c>
      <c r="E17" s="7" t="s">
        <v>492</v>
      </c>
      <c r="F17" s="8">
        <v>1.4</v>
      </c>
      <c r="G17" s="8">
        <v>3.0</v>
      </c>
      <c r="H17" s="8">
        <v>63.0</v>
      </c>
      <c r="I17" s="8">
        <v>11.0</v>
      </c>
      <c r="J17" s="8">
        <v>23.9</v>
      </c>
      <c r="K17" s="8">
        <v>746.5</v>
      </c>
      <c r="L17" s="8">
        <v>1380.0</v>
      </c>
      <c r="M17" s="8">
        <v>1659.0</v>
      </c>
    </row>
    <row r="18" ht="15.75" customHeight="1">
      <c r="A18" s="7" t="s">
        <v>579</v>
      </c>
      <c r="B18" s="7" t="s">
        <v>501</v>
      </c>
      <c r="C18" s="7">
        <v>0.0</v>
      </c>
      <c r="D18" s="7">
        <v>1.0</v>
      </c>
      <c r="E18" s="7" t="s">
        <v>492</v>
      </c>
      <c r="F18" s="8">
        <v>1.2</v>
      </c>
      <c r="G18" s="8">
        <v>3.0</v>
      </c>
      <c r="H18" s="8">
        <v>54.0</v>
      </c>
      <c r="I18" s="8">
        <v>11.0</v>
      </c>
      <c r="J18" s="8">
        <v>76.35</v>
      </c>
      <c r="K18" s="8">
        <v>746.5</v>
      </c>
      <c r="L18" s="8">
        <v>1428.0</v>
      </c>
      <c r="M18" s="8">
        <v>1659.0</v>
      </c>
    </row>
    <row r="19" ht="15.75" customHeight="1">
      <c r="A19" s="7" t="s">
        <v>649</v>
      </c>
      <c r="B19" s="7" t="s">
        <v>501</v>
      </c>
      <c r="C19" s="7">
        <v>0.0</v>
      </c>
      <c r="D19" s="7">
        <v>2.0</v>
      </c>
      <c r="E19" s="7" t="s">
        <v>492</v>
      </c>
      <c r="F19" s="8">
        <v>0.2</v>
      </c>
      <c r="G19" s="8">
        <v>3.0</v>
      </c>
      <c r="H19" s="8">
        <v>194.0</v>
      </c>
      <c r="I19" s="8">
        <v>11.0</v>
      </c>
      <c r="J19" s="8">
        <v>0.9</v>
      </c>
      <c r="K19" s="8">
        <v>746.5</v>
      </c>
      <c r="L19" s="8">
        <v>874.0</v>
      </c>
      <c r="M19" s="8">
        <v>1659.0</v>
      </c>
    </row>
    <row r="20" ht="15.75" customHeight="1">
      <c r="A20" s="7" t="s">
        <v>404</v>
      </c>
      <c r="B20" s="7" t="s">
        <v>362</v>
      </c>
      <c r="C20" s="7">
        <v>0.0</v>
      </c>
      <c r="D20" s="7">
        <v>6.0</v>
      </c>
      <c r="E20" s="7" t="s">
        <v>664</v>
      </c>
      <c r="F20" s="8">
        <v>0.0</v>
      </c>
      <c r="G20" s="8">
        <v>3.0</v>
      </c>
      <c r="H20" s="8">
        <v>202.0</v>
      </c>
      <c r="I20" s="8">
        <v>143.0</v>
      </c>
      <c r="J20" s="8">
        <v>0.325</v>
      </c>
      <c r="K20" s="8">
        <v>8.9</v>
      </c>
      <c r="L20" s="8">
        <v>855.0</v>
      </c>
      <c r="M20" s="8">
        <v>1072.0</v>
      </c>
    </row>
    <row r="21" ht="15.75" customHeight="1">
      <c r="A21" s="7" t="s">
        <v>24</v>
      </c>
      <c r="B21" s="7" t="s">
        <v>16</v>
      </c>
      <c r="C21" s="7">
        <v>0.0</v>
      </c>
      <c r="D21" s="7">
        <v>2.0</v>
      </c>
      <c r="E21" s="7" t="s">
        <v>13</v>
      </c>
      <c r="F21" s="8">
        <v>2.666666667</v>
      </c>
      <c r="G21" s="8">
        <v>2.888888889</v>
      </c>
      <c r="H21" s="8">
        <v>39.0</v>
      </c>
      <c r="I21" s="8">
        <v>24.0</v>
      </c>
      <c r="J21" s="8">
        <v>40.33</v>
      </c>
      <c r="K21" s="8">
        <v>131.7</v>
      </c>
      <c r="L21" s="8">
        <v>1484.0</v>
      </c>
      <c r="M21" s="8">
        <v>1555.0</v>
      </c>
    </row>
    <row r="22" ht="15.75" customHeight="1">
      <c r="A22" s="7" t="s">
        <v>32</v>
      </c>
      <c r="B22" s="7" t="s">
        <v>16</v>
      </c>
      <c r="C22" s="7">
        <v>1.0</v>
      </c>
      <c r="D22" s="7">
        <v>0.0</v>
      </c>
      <c r="E22" s="7" t="s">
        <v>13</v>
      </c>
      <c r="F22" s="8">
        <v>2.555555556</v>
      </c>
      <c r="G22" s="8">
        <v>2.888888889</v>
      </c>
      <c r="H22" s="8">
        <v>53.0</v>
      </c>
      <c r="I22" s="8">
        <v>24.0</v>
      </c>
      <c r="J22" s="8">
        <v>23.1</v>
      </c>
      <c r="K22" s="8">
        <v>131.7</v>
      </c>
      <c r="L22" s="8">
        <v>1436.0</v>
      </c>
      <c r="M22" s="8">
        <v>1555.0</v>
      </c>
    </row>
    <row r="23" ht="15.75" customHeight="1">
      <c r="A23" s="7" t="s">
        <v>72</v>
      </c>
      <c r="B23" s="7" t="s">
        <v>16</v>
      </c>
      <c r="C23" s="7">
        <v>0.0</v>
      </c>
      <c r="D23" s="7">
        <v>1.0</v>
      </c>
      <c r="E23" s="7" t="s">
        <v>13</v>
      </c>
      <c r="F23" s="8">
        <v>2.555555556</v>
      </c>
      <c r="G23" s="8">
        <v>2.888888889</v>
      </c>
      <c r="H23" s="8">
        <v>78.0</v>
      </c>
      <c r="I23" s="8">
        <v>24.0</v>
      </c>
      <c r="J23" s="8">
        <v>5.8</v>
      </c>
      <c r="K23" s="8">
        <v>131.7</v>
      </c>
      <c r="L23" s="8">
        <v>1305.0</v>
      </c>
      <c r="M23" s="8">
        <v>1555.0</v>
      </c>
    </row>
    <row r="24" ht="15.75" customHeight="1">
      <c r="A24" s="7" t="s">
        <v>68</v>
      </c>
      <c r="B24" s="7" t="s">
        <v>16</v>
      </c>
      <c r="C24" s="7">
        <v>0.0</v>
      </c>
      <c r="D24" s="7">
        <v>3.0</v>
      </c>
      <c r="E24" s="7" t="s">
        <v>13</v>
      </c>
      <c r="F24" s="8">
        <v>2.0</v>
      </c>
      <c r="G24" s="8">
        <v>2.888888889</v>
      </c>
      <c r="H24" s="8">
        <v>109.0</v>
      </c>
      <c r="I24" s="8">
        <v>24.0</v>
      </c>
      <c r="J24" s="8">
        <v>5.33</v>
      </c>
      <c r="K24" s="8">
        <v>131.7</v>
      </c>
      <c r="L24" s="8">
        <v>1179.0</v>
      </c>
      <c r="M24" s="8">
        <v>1555.0</v>
      </c>
    </row>
    <row r="25" ht="15.75" customHeight="1">
      <c r="A25" s="7" t="s">
        <v>75</v>
      </c>
      <c r="B25" s="7" t="s">
        <v>16</v>
      </c>
      <c r="C25" s="7">
        <v>0.0</v>
      </c>
      <c r="D25" s="7">
        <v>2.0</v>
      </c>
      <c r="E25" s="7" t="s">
        <v>13</v>
      </c>
      <c r="F25" s="8">
        <v>2.0</v>
      </c>
      <c r="G25" s="8">
        <v>2.888888889</v>
      </c>
      <c r="H25" s="8">
        <v>95.0</v>
      </c>
      <c r="I25" s="8">
        <v>24.0</v>
      </c>
      <c r="J25" s="8">
        <v>5.98</v>
      </c>
      <c r="K25" s="8">
        <v>131.7</v>
      </c>
      <c r="L25" s="8">
        <v>1233.0</v>
      </c>
      <c r="M25" s="8">
        <v>1555.0</v>
      </c>
    </row>
    <row r="26" ht="15.75" customHeight="1">
      <c r="A26" s="7" t="s">
        <v>62</v>
      </c>
      <c r="B26" s="7" t="s">
        <v>16</v>
      </c>
      <c r="C26" s="7">
        <v>0.0</v>
      </c>
      <c r="D26" s="7">
        <v>1.0</v>
      </c>
      <c r="E26" s="7" t="s">
        <v>13</v>
      </c>
      <c r="F26" s="8">
        <v>1.666666667</v>
      </c>
      <c r="G26" s="8">
        <v>2.888888889</v>
      </c>
      <c r="H26" s="8">
        <v>75.0</v>
      </c>
      <c r="I26" s="8">
        <v>24.0</v>
      </c>
      <c r="J26" s="8">
        <v>5.78</v>
      </c>
      <c r="K26" s="8">
        <v>131.7</v>
      </c>
      <c r="L26" s="8">
        <v>1323.0</v>
      </c>
      <c r="M26" s="8">
        <v>1555.0</v>
      </c>
    </row>
    <row r="27" ht="15.75" customHeight="1">
      <c r="A27" s="7" t="s">
        <v>144</v>
      </c>
      <c r="B27" s="7" t="s">
        <v>16</v>
      </c>
      <c r="C27" s="7">
        <v>0.0</v>
      </c>
      <c r="D27" s="7">
        <v>2.0</v>
      </c>
      <c r="E27" s="7" t="s">
        <v>13</v>
      </c>
      <c r="F27" s="8">
        <v>1.5</v>
      </c>
      <c r="G27" s="8">
        <v>2.888888889</v>
      </c>
      <c r="H27" s="8">
        <v>158.0</v>
      </c>
      <c r="I27" s="8">
        <v>24.0</v>
      </c>
      <c r="J27" s="8">
        <v>0.75</v>
      </c>
      <c r="K27" s="8">
        <v>131.7</v>
      </c>
      <c r="L27" s="8">
        <v>1012.0</v>
      </c>
      <c r="M27" s="8">
        <v>1555.0</v>
      </c>
    </row>
    <row r="28" ht="15.75" customHeight="1">
      <c r="A28" s="7" t="s">
        <v>84</v>
      </c>
      <c r="B28" s="7" t="s">
        <v>16</v>
      </c>
      <c r="C28" s="7">
        <v>0.0</v>
      </c>
      <c r="D28" s="7">
        <v>1.0</v>
      </c>
      <c r="E28" s="7" t="s">
        <v>13</v>
      </c>
      <c r="F28" s="8">
        <v>1.0</v>
      </c>
      <c r="G28" s="8">
        <v>2.888888889</v>
      </c>
      <c r="H28" s="8">
        <v>97.0</v>
      </c>
      <c r="I28" s="8">
        <v>24.0</v>
      </c>
      <c r="J28" s="8">
        <v>7.18</v>
      </c>
      <c r="K28" s="8">
        <v>131.7</v>
      </c>
      <c r="L28" s="8">
        <v>1219.0</v>
      </c>
      <c r="M28" s="8">
        <v>1555.0</v>
      </c>
    </row>
    <row r="29" ht="15.75" customHeight="1">
      <c r="A29" s="7" t="s">
        <v>126</v>
      </c>
      <c r="B29" s="7" t="s">
        <v>16</v>
      </c>
      <c r="C29" s="7">
        <v>0.0</v>
      </c>
      <c r="D29" s="7">
        <v>14.0</v>
      </c>
      <c r="E29" s="7" t="s">
        <v>13</v>
      </c>
      <c r="F29" s="8">
        <v>0.8</v>
      </c>
      <c r="G29" s="8">
        <v>2.888888889</v>
      </c>
      <c r="H29" s="8">
        <v>184.0</v>
      </c>
      <c r="I29" s="8">
        <v>24.0</v>
      </c>
      <c r="J29" s="8">
        <v>1.13</v>
      </c>
      <c r="K29" s="8">
        <v>131.7</v>
      </c>
      <c r="L29" s="8">
        <v>914.0</v>
      </c>
      <c r="M29" s="8">
        <v>1555.0</v>
      </c>
    </row>
    <row r="30" ht="15.75" customHeight="1">
      <c r="A30" s="7" t="s">
        <v>16</v>
      </c>
      <c r="B30" s="7" t="s">
        <v>75</v>
      </c>
      <c r="C30" s="7">
        <v>5.0</v>
      </c>
      <c r="D30" s="7">
        <v>1.0</v>
      </c>
      <c r="E30" s="7" t="s">
        <v>13</v>
      </c>
      <c r="F30" s="8">
        <v>3.555555556</v>
      </c>
      <c r="G30" s="8">
        <v>2.75</v>
      </c>
      <c r="H30" s="8">
        <v>24.0</v>
      </c>
      <c r="I30" s="8">
        <v>95.0</v>
      </c>
      <c r="J30" s="8">
        <v>131.7</v>
      </c>
      <c r="K30" s="8">
        <v>5.98</v>
      </c>
      <c r="L30" s="8">
        <v>1555.0</v>
      </c>
      <c r="M30" s="8">
        <v>1233.0</v>
      </c>
    </row>
    <row r="31" ht="15.75" customHeight="1">
      <c r="A31" s="7" t="s">
        <v>68</v>
      </c>
      <c r="B31" s="7" t="s">
        <v>75</v>
      </c>
      <c r="C31" s="7">
        <v>1.0</v>
      </c>
      <c r="D31" s="7">
        <v>0.0</v>
      </c>
      <c r="E31" s="7" t="s">
        <v>13</v>
      </c>
      <c r="F31" s="8">
        <v>2.0</v>
      </c>
      <c r="G31" s="8">
        <v>2.75</v>
      </c>
      <c r="H31" s="8">
        <v>109.0</v>
      </c>
      <c r="I31" s="8">
        <v>95.0</v>
      </c>
      <c r="J31" s="8">
        <v>5.33</v>
      </c>
      <c r="K31" s="8">
        <v>5.98</v>
      </c>
      <c r="L31" s="8">
        <v>1179.0</v>
      </c>
      <c r="M31" s="8">
        <v>1233.0</v>
      </c>
    </row>
    <row r="32" ht="15.75" customHeight="1">
      <c r="A32" s="7" t="s">
        <v>144</v>
      </c>
      <c r="B32" s="7" t="s">
        <v>75</v>
      </c>
      <c r="C32" s="7">
        <v>1.0</v>
      </c>
      <c r="D32" s="7">
        <v>8.0</v>
      </c>
      <c r="E32" s="7" t="s">
        <v>13</v>
      </c>
      <c r="F32" s="8">
        <v>1.5</v>
      </c>
      <c r="G32" s="8">
        <v>2.75</v>
      </c>
      <c r="H32" s="8">
        <v>158.0</v>
      </c>
      <c r="I32" s="8">
        <v>95.0</v>
      </c>
      <c r="J32" s="8">
        <v>0.75</v>
      </c>
      <c r="K32" s="8">
        <v>5.98</v>
      </c>
      <c r="L32" s="8">
        <v>1012.0</v>
      </c>
      <c r="M32" s="8">
        <v>1233.0</v>
      </c>
    </row>
    <row r="33" ht="15.75" customHeight="1">
      <c r="A33" s="7" t="s">
        <v>189</v>
      </c>
      <c r="B33" s="7" t="s">
        <v>170</v>
      </c>
      <c r="C33" s="7">
        <v>1.0</v>
      </c>
      <c r="D33" s="7">
        <v>4.0</v>
      </c>
      <c r="E33" s="7" t="s">
        <v>162</v>
      </c>
      <c r="F33" s="8">
        <v>1.0</v>
      </c>
      <c r="G33" s="8">
        <v>2.75</v>
      </c>
      <c r="H33" s="8">
        <v>83.0</v>
      </c>
      <c r="I33" s="8">
        <v>23.0</v>
      </c>
      <c r="J33" s="8">
        <v>89.98</v>
      </c>
      <c r="K33" s="8">
        <v>231.9</v>
      </c>
      <c r="L33" s="8">
        <v>1295.0</v>
      </c>
      <c r="M33" s="8">
        <v>1558.0</v>
      </c>
    </row>
    <row r="34" ht="15.75" customHeight="1">
      <c r="A34" s="7" t="s">
        <v>126</v>
      </c>
      <c r="B34" s="7" t="s">
        <v>75</v>
      </c>
      <c r="C34" s="7">
        <v>1.0</v>
      </c>
      <c r="D34" s="7">
        <v>2.0</v>
      </c>
      <c r="E34" s="7" t="s">
        <v>13</v>
      </c>
      <c r="F34" s="8">
        <v>0.8</v>
      </c>
      <c r="G34" s="8">
        <v>2.75</v>
      </c>
      <c r="H34" s="8">
        <v>184.0</v>
      </c>
      <c r="I34" s="8">
        <v>95.0</v>
      </c>
      <c r="J34" s="8">
        <v>1.13</v>
      </c>
      <c r="K34" s="8">
        <v>5.98</v>
      </c>
      <c r="L34" s="8">
        <v>914.0</v>
      </c>
      <c r="M34" s="8">
        <v>1233.0</v>
      </c>
    </row>
    <row r="35" ht="15.75" customHeight="1">
      <c r="A35" s="7" t="s">
        <v>280</v>
      </c>
      <c r="B35" s="7" t="s">
        <v>170</v>
      </c>
      <c r="C35" s="7">
        <v>0.0</v>
      </c>
      <c r="D35" s="7">
        <v>3.0</v>
      </c>
      <c r="E35" s="7" t="s">
        <v>162</v>
      </c>
      <c r="F35" s="8">
        <v>0.75</v>
      </c>
      <c r="G35" s="8">
        <v>2.75</v>
      </c>
      <c r="H35" s="8">
        <v>130.0</v>
      </c>
      <c r="I35" s="8">
        <v>23.0</v>
      </c>
      <c r="J35" s="8">
        <v>3.05</v>
      </c>
      <c r="K35" s="8">
        <v>231.9</v>
      </c>
      <c r="L35" s="8">
        <v>1125.0</v>
      </c>
      <c r="M35" s="8">
        <v>1558.0</v>
      </c>
    </row>
    <row r="36" ht="15.75" customHeight="1">
      <c r="A36" s="7" t="s">
        <v>180</v>
      </c>
      <c r="B36" s="7" t="s">
        <v>198</v>
      </c>
      <c r="C36" s="7">
        <v>2.0</v>
      </c>
      <c r="D36" s="7">
        <v>2.0</v>
      </c>
      <c r="E36" s="7" t="s">
        <v>162</v>
      </c>
      <c r="F36" s="8">
        <v>4.25</v>
      </c>
      <c r="G36" s="8">
        <v>2.666666667</v>
      </c>
      <c r="H36" s="8">
        <v>41.0</v>
      </c>
      <c r="I36" s="8">
        <v>55.0</v>
      </c>
      <c r="J36" s="8">
        <v>169.95</v>
      </c>
      <c r="K36" s="8">
        <v>77.68</v>
      </c>
      <c r="L36" s="8">
        <v>1481.0</v>
      </c>
      <c r="M36" s="8">
        <v>1426.0</v>
      </c>
    </row>
    <row r="37" ht="15.75" customHeight="1">
      <c r="A37" s="7" t="s">
        <v>266</v>
      </c>
      <c r="B37" s="7" t="s">
        <v>198</v>
      </c>
      <c r="C37" s="7">
        <v>0.0</v>
      </c>
      <c r="D37" s="7">
        <v>2.0</v>
      </c>
      <c r="E37" s="7" t="s">
        <v>162</v>
      </c>
      <c r="F37" s="8">
        <v>2.333333333</v>
      </c>
      <c r="G37" s="8">
        <v>2.666666667</v>
      </c>
      <c r="H37" s="8">
        <v>119.0</v>
      </c>
      <c r="I37" s="8">
        <v>55.0</v>
      </c>
      <c r="J37" s="7">
        <v>6.0</v>
      </c>
      <c r="K37" s="8">
        <v>77.68</v>
      </c>
      <c r="L37" s="8">
        <v>1155.0</v>
      </c>
      <c r="M37" s="8">
        <v>1426.0</v>
      </c>
    </row>
    <row r="38" ht="15.75" customHeight="1">
      <c r="A38" s="7" t="s">
        <v>318</v>
      </c>
      <c r="B38" s="7" t="s">
        <v>198</v>
      </c>
      <c r="C38" s="7">
        <v>0.0</v>
      </c>
      <c r="D38" s="7">
        <v>4.0</v>
      </c>
      <c r="E38" s="7" t="s">
        <v>162</v>
      </c>
      <c r="F38" s="8">
        <v>1.0</v>
      </c>
      <c r="G38" s="8">
        <v>2.666666667</v>
      </c>
      <c r="H38" s="8">
        <v>193.0</v>
      </c>
      <c r="I38" s="8">
        <v>55.0</v>
      </c>
      <c r="J38" s="8">
        <v>0.1</v>
      </c>
      <c r="K38" s="8">
        <v>77.68</v>
      </c>
      <c r="L38" s="8">
        <v>878.0</v>
      </c>
      <c r="M38" s="8">
        <v>1426.0</v>
      </c>
    </row>
    <row r="39" ht="15.75" customHeight="1">
      <c r="A39" s="7" t="s">
        <v>518</v>
      </c>
      <c r="B39" s="7" t="s">
        <v>507</v>
      </c>
      <c r="C39" s="7">
        <v>1.0</v>
      </c>
      <c r="D39" s="7">
        <v>1.0</v>
      </c>
      <c r="E39" s="7" t="s">
        <v>492</v>
      </c>
      <c r="F39" s="8">
        <v>1.6</v>
      </c>
      <c r="G39" s="8">
        <v>2.6</v>
      </c>
      <c r="H39" s="8">
        <v>36.0</v>
      </c>
      <c r="I39" s="8">
        <v>8.0</v>
      </c>
      <c r="J39" s="7">
        <v>338.0</v>
      </c>
      <c r="K39" s="8">
        <v>455.75</v>
      </c>
      <c r="L39" s="8">
        <v>1489.0</v>
      </c>
      <c r="M39" s="8">
        <v>1679.0</v>
      </c>
    </row>
    <row r="40" ht="15.75" customHeight="1">
      <c r="A40" s="7" t="s">
        <v>588</v>
      </c>
      <c r="B40" s="7" t="s">
        <v>507</v>
      </c>
      <c r="C40" s="7">
        <v>2.0</v>
      </c>
      <c r="D40" s="7">
        <v>2.0</v>
      </c>
      <c r="E40" s="7" t="s">
        <v>492</v>
      </c>
      <c r="F40" s="8">
        <v>1.4</v>
      </c>
      <c r="G40" s="8">
        <v>2.6</v>
      </c>
      <c r="H40" s="8">
        <v>67.0</v>
      </c>
      <c r="I40" s="8">
        <v>8.0</v>
      </c>
      <c r="J40" s="8">
        <v>55.23</v>
      </c>
      <c r="K40" s="8">
        <v>455.75</v>
      </c>
      <c r="L40" s="8">
        <v>1355.0</v>
      </c>
      <c r="M40" s="8">
        <v>1679.0</v>
      </c>
    </row>
    <row r="41" ht="15.75" customHeight="1">
      <c r="A41" s="7" t="s">
        <v>626</v>
      </c>
      <c r="B41" s="7" t="s">
        <v>507</v>
      </c>
      <c r="C41" s="7">
        <v>0.0</v>
      </c>
      <c r="D41" s="7">
        <v>1.0</v>
      </c>
      <c r="E41" s="7" t="s">
        <v>492</v>
      </c>
      <c r="F41" s="8">
        <v>1.0</v>
      </c>
      <c r="G41" s="8">
        <v>2.6</v>
      </c>
      <c r="H41" s="8">
        <v>129.0</v>
      </c>
      <c r="I41" s="8">
        <v>8.0</v>
      </c>
      <c r="J41" s="8">
        <v>9.38</v>
      </c>
      <c r="K41" s="8">
        <v>455.75</v>
      </c>
      <c r="L41" s="8">
        <v>1125.0</v>
      </c>
      <c r="M41" s="8">
        <v>1679.0</v>
      </c>
    </row>
    <row r="42" ht="15.75" customHeight="1">
      <c r="A42" s="7" t="s">
        <v>643</v>
      </c>
      <c r="B42" s="7" t="s">
        <v>507</v>
      </c>
      <c r="C42" s="7">
        <v>0.0</v>
      </c>
      <c r="D42" s="7">
        <v>7.0</v>
      </c>
      <c r="E42" s="7" t="s">
        <v>492</v>
      </c>
      <c r="F42" s="8">
        <v>0.2</v>
      </c>
      <c r="G42" s="8">
        <v>2.6</v>
      </c>
      <c r="H42" s="8">
        <v>200.0</v>
      </c>
      <c r="I42" s="8">
        <v>8.0</v>
      </c>
      <c r="J42" s="8">
        <v>1.53</v>
      </c>
      <c r="K42" s="8">
        <v>455.75</v>
      </c>
      <c r="L42" s="8">
        <v>857.0</v>
      </c>
      <c r="M42" s="8">
        <v>1679.0</v>
      </c>
    </row>
    <row r="43" ht="15.75" customHeight="1">
      <c r="A43" s="7" t="s">
        <v>266</v>
      </c>
      <c r="B43" s="7" t="s">
        <v>180</v>
      </c>
      <c r="C43" s="7">
        <v>0.0</v>
      </c>
      <c r="D43" s="7">
        <v>4.0</v>
      </c>
      <c r="E43" s="7" t="s">
        <v>162</v>
      </c>
      <c r="F43" s="8">
        <v>2.333333333</v>
      </c>
      <c r="G43" s="8">
        <v>2.5</v>
      </c>
      <c r="H43" s="8">
        <v>119.0</v>
      </c>
      <c r="I43" s="8">
        <v>41.0</v>
      </c>
      <c r="J43" s="7">
        <v>6.0</v>
      </c>
      <c r="K43" s="8">
        <v>169.95</v>
      </c>
      <c r="L43" s="8">
        <v>1155.0</v>
      </c>
      <c r="M43" s="8">
        <v>1481.0</v>
      </c>
    </row>
    <row r="44" ht="15.75" customHeight="1">
      <c r="A44" s="7" t="s">
        <v>337</v>
      </c>
      <c r="B44" s="7" t="s">
        <v>340</v>
      </c>
      <c r="C44" s="7">
        <v>1.0</v>
      </c>
      <c r="D44" s="7">
        <v>1.0</v>
      </c>
      <c r="E44" s="7" t="s">
        <v>664</v>
      </c>
      <c r="F44" s="8">
        <v>2.285714286</v>
      </c>
      <c r="G44" s="8">
        <v>2.5</v>
      </c>
      <c r="H44" s="8">
        <v>14.0</v>
      </c>
      <c r="I44" s="8">
        <v>43.0</v>
      </c>
      <c r="J44" s="8">
        <v>204.4</v>
      </c>
      <c r="K44" s="8">
        <v>172.13</v>
      </c>
      <c r="L44" s="8">
        <v>1635.0</v>
      </c>
      <c r="M44" s="8">
        <v>1474.0</v>
      </c>
    </row>
    <row r="45" ht="15.75" customHeight="1">
      <c r="A45" s="7" t="s">
        <v>349</v>
      </c>
      <c r="B45" s="7" t="s">
        <v>340</v>
      </c>
      <c r="C45" s="7">
        <v>1.0</v>
      </c>
      <c r="D45" s="7">
        <v>0.0</v>
      </c>
      <c r="E45" s="7" t="s">
        <v>664</v>
      </c>
      <c r="F45" s="8">
        <v>1.5</v>
      </c>
      <c r="G45" s="8">
        <v>2.5</v>
      </c>
      <c r="H45" s="8">
        <v>61.0</v>
      </c>
      <c r="I45" s="8">
        <v>43.0</v>
      </c>
      <c r="J45" s="7">
        <v>12.0</v>
      </c>
      <c r="K45" s="8">
        <v>172.13</v>
      </c>
      <c r="L45" s="8">
        <v>1389.0</v>
      </c>
      <c r="M45" s="8">
        <v>1474.0</v>
      </c>
    </row>
    <row r="46" ht="15.75" customHeight="1">
      <c r="A46" s="7" t="s">
        <v>186</v>
      </c>
      <c r="B46" s="7" t="s">
        <v>180</v>
      </c>
      <c r="C46" s="7">
        <v>0.0</v>
      </c>
      <c r="D46" s="7">
        <v>1.0</v>
      </c>
      <c r="E46" s="7" t="s">
        <v>162</v>
      </c>
      <c r="F46" s="8">
        <v>1.5</v>
      </c>
      <c r="G46" s="8">
        <v>2.5</v>
      </c>
      <c r="H46" s="8">
        <v>38.0</v>
      </c>
      <c r="I46" s="8">
        <v>41.0</v>
      </c>
      <c r="J46" s="8">
        <v>114.75</v>
      </c>
      <c r="K46" s="8">
        <v>169.95</v>
      </c>
      <c r="L46" s="8">
        <v>1485.0</v>
      </c>
      <c r="M46" s="8">
        <v>1481.0</v>
      </c>
    </row>
    <row r="47" ht="15.75" customHeight="1">
      <c r="A47" s="7" t="s">
        <v>198</v>
      </c>
      <c r="B47" s="7" t="s">
        <v>180</v>
      </c>
      <c r="C47" s="7">
        <v>1.0</v>
      </c>
      <c r="D47" s="7">
        <v>1.0</v>
      </c>
      <c r="E47" s="7" t="s">
        <v>162</v>
      </c>
      <c r="F47" s="8">
        <v>1.333333333</v>
      </c>
      <c r="G47" s="8">
        <v>2.5</v>
      </c>
      <c r="H47" s="8">
        <v>55.0</v>
      </c>
      <c r="I47" s="8">
        <v>41.0</v>
      </c>
      <c r="J47" s="8">
        <v>77.68</v>
      </c>
      <c r="K47" s="8">
        <v>169.95</v>
      </c>
      <c r="L47" s="8">
        <v>1426.0</v>
      </c>
      <c r="M47" s="8">
        <v>1481.0</v>
      </c>
    </row>
    <row r="48" ht="15.75" customHeight="1">
      <c r="A48" s="7" t="s">
        <v>343</v>
      </c>
      <c r="B48" s="7" t="s">
        <v>340</v>
      </c>
      <c r="C48" s="7">
        <v>1.0</v>
      </c>
      <c r="D48" s="7">
        <v>1.0</v>
      </c>
      <c r="E48" s="7" t="s">
        <v>664</v>
      </c>
      <c r="F48" s="8">
        <v>1.285714286</v>
      </c>
      <c r="G48" s="8">
        <v>2.5</v>
      </c>
      <c r="H48" s="8">
        <v>12.0</v>
      </c>
      <c r="I48" s="8">
        <v>43.0</v>
      </c>
      <c r="J48" s="8">
        <v>201.3</v>
      </c>
      <c r="K48" s="8">
        <v>172.13</v>
      </c>
      <c r="L48" s="8">
        <v>1650.0</v>
      </c>
      <c r="M48" s="8">
        <v>1474.0</v>
      </c>
    </row>
    <row r="49" ht="15.75" customHeight="1">
      <c r="A49" s="7" t="s">
        <v>356</v>
      </c>
      <c r="B49" s="7" t="s">
        <v>340</v>
      </c>
      <c r="C49" s="7">
        <v>1.0</v>
      </c>
      <c r="D49" s="7">
        <v>0.0</v>
      </c>
      <c r="E49" s="7" t="s">
        <v>664</v>
      </c>
      <c r="F49" s="8">
        <v>1.285714286</v>
      </c>
      <c r="G49" s="8">
        <v>2.5</v>
      </c>
      <c r="H49" s="8">
        <v>34.0</v>
      </c>
      <c r="I49" s="8">
        <v>43.0</v>
      </c>
      <c r="J49" s="8">
        <v>11.95</v>
      </c>
      <c r="K49" s="8">
        <v>172.13</v>
      </c>
      <c r="L49" s="8">
        <v>1500.0</v>
      </c>
      <c r="M49" s="8">
        <v>1474.0</v>
      </c>
    </row>
    <row r="50" ht="15.75" customHeight="1">
      <c r="A50" s="7" t="s">
        <v>318</v>
      </c>
      <c r="B50" s="7" t="s">
        <v>180</v>
      </c>
      <c r="C50" s="7">
        <v>0.0</v>
      </c>
      <c r="D50" s="7">
        <v>4.0</v>
      </c>
      <c r="E50" s="7" t="s">
        <v>162</v>
      </c>
      <c r="F50" s="8">
        <v>1.0</v>
      </c>
      <c r="G50" s="8">
        <v>2.5</v>
      </c>
      <c r="H50" s="8">
        <v>193.0</v>
      </c>
      <c r="I50" s="8">
        <v>41.0</v>
      </c>
      <c r="J50" s="8">
        <v>0.1</v>
      </c>
      <c r="K50" s="8">
        <v>169.95</v>
      </c>
      <c r="L50" s="8">
        <v>878.0</v>
      </c>
      <c r="M50" s="8">
        <v>1481.0</v>
      </c>
    </row>
    <row r="51" ht="15.75" customHeight="1">
      <c r="A51" s="7" t="s">
        <v>375</v>
      </c>
      <c r="B51" s="7" t="s">
        <v>340</v>
      </c>
      <c r="C51" s="7">
        <v>0.0</v>
      </c>
      <c r="D51" s="7">
        <v>2.0</v>
      </c>
      <c r="E51" s="7" t="s">
        <v>664</v>
      </c>
      <c r="F51" s="8">
        <v>1.0</v>
      </c>
      <c r="G51" s="8">
        <v>2.5</v>
      </c>
      <c r="H51" s="8">
        <v>71.0</v>
      </c>
      <c r="I51" s="8">
        <v>43.0</v>
      </c>
      <c r="J51" s="8">
        <v>8.29</v>
      </c>
      <c r="K51" s="8">
        <v>172.13</v>
      </c>
      <c r="L51" s="8">
        <v>1333.0</v>
      </c>
      <c r="M51" s="8">
        <v>1474.0</v>
      </c>
    </row>
    <row r="52" ht="15.75" customHeight="1">
      <c r="A52" s="7" t="s">
        <v>369</v>
      </c>
      <c r="B52" s="7" t="s">
        <v>340</v>
      </c>
      <c r="C52" s="7">
        <v>0.0</v>
      </c>
      <c r="D52" s="7">
        <v>1.0</v>
      </c>
      <c r="E52" s="7" t="s">
        <v>664</v>
      </c>
      <c r="F52" s="8">
        <v>1.0</v>
      </c>
      <c r="G52" s="8">
        <v>2.5</v>
      </c>
      <c r="H52" s="8">
        <v>88.0</v>
      </c>
      <c r="I52" s="8">
        <v>43.0</v>
      </c>
      <c r="J52" s="8">
        <v>8.7</v>
      </c>
      <c r="K52" s="8">
        <v>172.13</v>
      </c>
      <c r="L52" s="8">
        <v>1269.0</v>
      </c>
      <c r="M52" s="8">
        <v>1474.0</v>
      </c>
    </row>
    <row r="53" ht="15.75" customHeight="1">
      <c r="A53" s="7" t="s">
        <v>346</v>
      </c>
      <c r="B53" s="7" t="s">
        <v>340</v>
      </c>
      <c r="C53" s="7">
        <v>0.0</v>
      </c>
      <c r="D53" s="7">
        <v>0.0</v>
      </c>
      <c r="E53" s="7" t="s">
        <v>664</v>
      </c>
      <c r="F53" s="8">
        <v>0.714285714</v>
      </c>
      <c r="G53" s="8">
        <v>2.5</v>
      </c>
      <c r="H53" s="8">
        <v>62.0</v>
      </c>
      <c r="I53" s="8">
        <v>43.0</v>
      </c>
      <c r="J53" s="8">
        <v>62.95</v>
      </c>
      <c r="K53" s="8">
        <v>172.13</v>
      </c>
      <c r="L53" s="8">
        <v>1382.0</v>
      </c>
      <c r="M53" s="8">
        <v>1474.0</v>
      </c>
    </row>
    <row r="54" ht="15.75" customHeight="1">
      <c r="A54" s="7" t="s">
        <v>423</v>
      </c>
      <c r="B54" s="7" t="s">
        <v>340</v>
      </c>
      <c r="C54" s="7">
        <v>0.0</v>
      </c>
      <c r="D54" s="7">
        <v>11.0</v>
      </c>
      <c r="E54" s="7" t="s">
        <v>664</v>
      </c>
      <c r="F54" s="8">
        <v>0.5</v>
      </c>
      <c r="G54" s="8">
        <v>2.5</v>
      </c>
      <c r="H54" s="8">
        <v>196.0</v>
      </c>
      <c r="I54" s="8">
        <v>43.0</v>
      </c>
      <c r="J54" s="8">
        <v>0.01</v>
      </c>
      <c r="K54" s="8">
        <v>172.13</v>
      </c>
      <c r="L54" s="8">
        <v>866.0</v>
      </c>
      <c r="M54" s="8">
        <v>1474.0</v>
      </c>
    </row>
    <row r="55" ht="15.75" customHeight="1">
      <c r="A55" s="7" t="s">
        <v>359</v>
      </c>
      <c r="B55" s="7" t="s">
        <v>340</v>
      </c>
      <c r="C55" s="7">
        <v>0.0</v>
      </c>
      <c r="D55" s="7">
        <v>2.0</v>
      </c>
      <c r="E55" s="7" t="s">
        <v>664</v>
      </c>
      <c r="F55" s="8">
        <v>0.428571429</v>
      </c>
      <c r="G55" s="8">
        <v>2.5</v>
      </c>
      <c r="H55" s="8">
        <v>80.0</v>
      </c>
      <c r="I55" s="8">
        <v>43.0</v>
      </c>
      <c r="J55" s="7">
        <v>10.0</v>
      </c>
      <c r="K55" s="8">
        <v>172.13</v>
      </c>
      <c r="L55" s="8">
        <v>1300.0</v>
      </c>
      <c r="M55" s="8">
        <v>1474.0</v>
      </c>
    </row>
    <row r="56" ht="15.75" customHeight="1">
      <c r="A56" s="7" t="s">
        <v>404</v>
      </c>
      <c r="B56" s="7" t="s">
        <v>340</v>
      </c>
      <c r="C56" s="7">
        <v>0.0</v>
      </c>
      <c r="D56" s="7">
        <v>7.0</v>
      </c>
      <c r="E56" s="7" t="s">
        <v>664</v>
      </c>
      <c r="F56" s="8">
        <v>0.0</v>
      </c>
      <c r="G56" s="8">
        <v>2.5</v>
      </c>
      <c r="H56" s="8">
        <v>202.0</v>
      </c>
      <c r="I56" s="8">
        <v>43.0</v>
      </c>
      <c r="J56" s="8">
        <v>0.325</v>
      </c>
      <c r="K56" s="8">
        <v>172.13</v>
      </c>
      <c r="L56" s="8">
        <v>855.0</v>
      </c>
      <c r="M56" s="8">
        <v>1474.0</v>
      </c>
    </row>
    <row r="57" ht="15.75" customHeight="1">
      <c r="A57" s="7" t="s">
        <v>59</v>
      </c>
      <c r="B57" s="7" t="s">
        <v>20</v>
      </c>
      <c r="C57" s="7">
        <v>1.0</v>
      </c>
      <c r="D57" s="7">
        <v>0.0</v>
      </c>
      <c r="E57" s="7" t="s">
        <v>13</v>
      </c>
      <c r="F57" s="8">
        <v>3.5</v>
      </c>
      <c r="G57" s="8">
        <v>2.444444444</v>
      </c>
      <c r="H57" s="8">
        <v>85.0</v>
      </c>
      <c r="I57" s="8">
        <v>22.0</v>
      </c>
      <c r="J57" s="8">
        <v>6.95</v>
      </c>
      <c r="K57" s="8">
        <v>68.58</v>
      </c>
      <c r="L57" s="8">
        <v>1289.0</v>
      </c>
      <c r="M57" s="8">
        <v>1559.0</v>
      </c>
    </row>
    <row r="58" ht="15.75" customHeight="1">
      <c r="A58" s="7" t="s">
        <v>11</v>
      </c>
      <c r="B58" s="7" t="s">
        <v>20</v>
      </c>
      <c r="C58" s="7">
        <v>2.0</v>
      </c>
      <c r="D58" s="7">
        <v>0.0</v>
      </c>
      <c r="E58" s="7" t="s">
        <v>13</v>
      </c>
      <c r="F58" s="8">
        <v>2.625</v>
      </c>
      <c r="G58" s="8">
        <v>2.444444444</v>
      </c>
      <c r="H58" s="8">
        <v>28.0</v>
      </c>
      <c r="I58" s="8">
        <v>22.0</v>
      </c>
      <c r="J58" s="8">
        <v>159.55</v>
      </c>
      <c r="K58" s="8">
        <v>68.58</v>
      </c>
      <c r="L58" s="8">
        <v>1526.0</v>
      </c>
      <c r="M58" s="8">
        <v>1559.0</v>
      </c>
    </row>
    <row r="59" ht="15.75" customHeight="1">
      <c r="A59" s="7" t="s">
        <v>46</v>
      </c>
      <c r="B59" s="7" t="s">
        <v>20</v>
      </c>
      <c r="C59" s="7">
        <v>0.0</v>
      </c>
      <c r="D59" s="7">
        <v>3.0</v>
      </c>
      <c r="E59" s="7" t="s">
        <v>13</v>
      </c>
      <c r="F59" s="8">
        <v>1.444444444</v>
      </c>
      <c r="G59" s="8">
        <v>2.444444444</v>
      </c>
      <c r="H59" s="8">
        <v>89.0</v>
      </c>
      <c r="I59" s="8">
        <v>22.0</v>
      </c>
      <c r="J59" s="8">
        <v>8.08</v>
      </c>
      <c r="K59" s="8">
        <v>68.58</v>
      </c>
      <c r="L59" s="8">
        <v>1265.0</v>
      </c>
      <c r="M59" s="8">
        <v>1559.0</v>
      </c>
    </row>
    <row r="60" ht="15.75" customHeight="1">
      <c r="A60" s="7" t="s">
        <v>49</v>
      </c>
      <c r="B60" s="7" t="s">
        <v>20</v>
      </c>
      <c r="C60" s="7">
        <v>2.0</v>
      </c>
      <c r="D60" s="7">
        <v>1.0</v>
      </c>
      <c r="E60" s="7" t="s">
        <v>13</v>
      </c>
      <c r="F60" s="8">
        <v>1.111111111</v>
      </c>
      <c r="G60" s="8">
        <v>2.444444444</v>
      </c>
      <c r="H60" s="8">
        <v>70.0</v>
      </c>
      <c r="I60" s="8">
        <v>22.0</v>
      </c>
      <c r="J60" s="8">
        <v>15.1</v>
      </c>
      <c r="K60" s="8">
        <v>68.58</v>
      </c>
      <c r="L60" s="8">
        <v>1339.0</v>
      </c>
      <c r="M60" s="8">
        <v>1559.0</v>
      </c>
    </row>
    <row r="61" ht="15.75" customHeight="1">
      <c r="A61" s="7" t="s">
        <v>49</v>
      </c>
      <c r="B61" s="7" t="s">
        <v>20</v>
      </c>
      <c r="C61" s="7">
        <v>0.0</v>
      </c>
      <c r="D61" s="7">
        <v>3.0</v>
      </c>
      <c r="E61" s="7" t="s">
        <v>13</v>
      </c>
      <c r="F61" s="8">
        <v>1.111111111</v>
      </c>
      <c r="G61" s="8">
        <v>2.444444444</v>
      </c>
      <c r="H61" s="8">
        <v>70.0</v>
      </c>
      <c r="I61" s="8">
        <v>22.0</v>
      </c>
      <c r="J61" s="8">
        <v>15.1</v>
      </c>
      <c r="K61" s="8">
        <v>68.58</v>
      </c>
      <c r="L61" s="8">
        <v>1339.0</v>
      </c>
      <c r="M61" s="8">
        <v>1559.0</v>
      </c>
    </row>
    <row r="62" ht="15.75" customHeight="1">
      <c r="A62" s="7" t="s">
        <v>65</v>
      </c>
      <c r="B62" s="7" t="s">
        <v>20</v>
      </c>
      <c r="C62" s="7">
        <v>1.0</v>
      </c>
      <c r="D62" s="7">
        <v>2.0</v>
      </c>
      <c r="E62" s="7" t="s">
        <v>13</v>
      </c>
      <c r="F62" s="8">
        <v>0.777777778</v>
      </c>
      <c r="G62" s="8">
        <v>2.444444444</v>
      </c>
      <c r="H62" s="8">
        <v>100.0</v>
      </c>
      <c r="I62" s="8">
        <v>22.0</v>
      </c>
      <c r="J62" s="8">
        <v>5.98</v>
      </c>
      <c r="K62" s="8">
        <v>68.58</v>
      </c>
      <c r="L62" s="8">
        <v>1212.0</v>
      </c>
      <c r="M62" s="8">
        <v>1559.0</v>
      </c>
    </row>
    <row r="63" ht="15.75" customHeight="1">
      <c r="A63" s="7" t="s">
        <v>138</v>
      </c>
      <c r="B63" s="7" t="s">
        <v>20</v>
      </c>
      <c r="C63" s="7">
        <v>0.0</v>
      </c>
      <c r="D63" s="7">
        <v>10.0</v>
      </c>
      <c r="E63" s="7" t="s">
        <v>13</v>
      </c>
      <c r="F63" s="8">
        <v>0.6</v>
      </c>
      <c r="G63" s="8">
        <v>2.444444444</v>
      </c>
      <c r="H63" s="8">
        <v>174.0</v>
      </c>
      <c r="I63" s="8">
        <v>22.0</v>
      </c>
      <c r="J63" s="8">
        <v>0.98</v>
      </c>
      <c r="K63" s="8">
        <v>68.58</v>
      </c>
      <c r="L63" s="8">
        <v>954.0</v>
      </c>
      <c r="M63" s="8">
        <v>1559.0</v>
      </c>
    </row>
    <row r="64" ht="15.75" customHeight="1">
      <c r="A64" s="7" t="s">
        <v>99</v>
      </c>
      <c r="B64" s="7" t="s">
        <v>20</v>
      </c>
      <c r="C64" s="7">
        <v>0.0</v>
      </c>
      <c r="D64" s="7">
        <v>2.0</v>
      </c>
      <c r="E64" s="7" t="s">
        <v>13</v>
      </c>
      <c r="F64" s="8">
        <v>0.5</v>
      </c>
      <c r="G64" s="8">
        <v>2.444444444</v>
      </c>
      <c r="H64" s="8">
        <v>147.0</v>
      </c>
      <c r="I64" s="8">
        <v>22.0</v>
      </c>
      <c r="J64" s="8">
        <v>4.53</v>
      </c>
      <c r="K64" s="8">
        <v>68.58</v>
      </c>
      <c r="L64" s="8">
        <v>1058.0</v>
      </c>
      <c r="M64" s="8">
        <v>1559.0</v>
      </c>
    </row>
    <row r="65" ht="15.75" customHeight="1">
      <c r="A65" s="7" t="s">
        <v>521</v>
      </c>
      <c r="B65" s="7" t="s">
        <v>598</v>
      </c>
      <c r="C65" s="7">
        <v>5.0</v>
      </c>
      <c r="D65" s="7">
        <v>0.0</v>
      </c>
      <c r="E65" s="7" t="s">
        <v>492</v>
      </c>
      <c r="F65" s="8">
        <v>3.8</v>
      </c>
      <c r="G65" s="8">
        <v>2.4</v>
      </c>
      <c r="H65" s="8">
        <v>10.0</v>
      </c>
      <c r="I65" s="8">
        <v>76.0</v>
      </c>
      <c r="J65" s="8">
        <v>339.3</v>
      </c>
      <c r="K65" s="8">
        <v>19.25</v>
      </c>
      <c r="L65" s="8">
        <v>1665.0</v>
      </c>
      <c r="M65" s="8">
        <v>1316.0</v>
      </c>
    </row>
    <row r="66" ht="15.75" customHeight="1">
      <c r="A66" s="7" t="s">
        <v>527</v>
      </c>
      <c r="B66" s="7" t="s">
        <v>598</v>
      </c>
      <c r="C66" s="7">
        <v>4.0</v>
      </c>
      <c r="D66" s="7">
        <v>2.0</v>
      </c>
      <c r="E66" s="7" t="s">
        <v>492</v>
      </c>
      <c r="F66" s="8">
        <v>2.2</v>
      </c>
      <c r="G66" s="8">
        <v>2.4</v>
      </c>
      <c r="H66" s="8">
        <v>33.0</v>
      </c>
      <c r="I66" s="8">
        <v>76.0</v>
      </c>
      <c r="J66" s="8">
        <v>243.2</v>
      </c>
      <c r="K66" s="8">
        <v>19.25</v>
      </c>
      <c r="L66" s="8">
        <v>1502.0</v>
      </c>
      <c r="M66" s="8">
        <v>1316.0</v>
      </c>
    </row>
    <row r="67" ht="15.75" customHeight="1">
      <c r="A67" s="7" t="s">
        <v>530</v>
      </c>
      <c r="B67" s="7" t="s">
        <v>598</v>
      </c>
      <c r="C67" s="7">
        <v>3.0</v>
      </c>
      <c r="D67" s="7">
        <v>2.0</v>
      </c>
      <c r="E67" s="7" t="s">
        <v>492</v>
      </c>
      <c r="F67" s="8">
        <v>2.166666667</v>
      </c>
      <c r="G67" s="8">
        <v>2.4</v>
      </c>
      <c r="H67" s="8">
        <v>45.0</v>
      </c>
      <c r="I67" s="8">
        <v>76.0</v>
      </c>
      <c r="J67" s="8">
        <v>311.6</v>
      </c>
      <c r="K67" s="8">
        <v>19.25</v>
      </c>
      <c r="L67" s="8">
        <v>1463.0</v>
      </c>
      <c r="M67" s="8">
        <v>1316.0</v>
      </c>
    </row>
    <row r="68" ht="15.75" customHeight="1">
      <c r="A68" s="7" t="s">
        <v>623</v>
      </c>
      <c r="B68" s="7" t="s">
        <v>598</v>
      </c>
      <c r="C68" s="7">
        <v>1.0</v>
      </c>
      <c r="D68" s="7">
        <v>4.0</v>
      </c>
      <c r="E68" s="7" t="s">
        <v>492</v>
      </c>
      <c r="F68" s="8">
        <v>0.4</v>
      </c>
      <c r="G68" s="8">
        <v>2.4</v>
      </c>
      <c r="H68" s="8">
        <v>177.0</v>
      </c>
      <c r="I68" s="8">
        <v>76.0</v>
      </c>
      <c r="J68" s="8">
        <v>12.38</v>
      </c>
      <c r="K68" s="8">
        <v>19.25</v>
      </c>
      <c r="L68" s="8">
        <v>945.0</v>
      </c>
      <c r="M68" s="8">
        <v>1316.0</v>
      </c>
    </row>
    <row r="69" ht="15.75" customHeight="1">
      <c r="A69" s="7" t="s">
        <v>637</v>
      </c>
      <c r="B69" s="7" t="s">
        <v>598</v>
      </c>
      <c r="C69" s="7">
        <v>0.0</v>
      </c>
      <c r="D69" s="7">
        <v>4.0</v>
      </c>
      <c r="E69" s="7" t="s">
        <v>492</v>
      </c>
      <c r="F69" s="8">
        <v>0.4</v>
      </c>
      <c r="G69" s="8">
        <v>2.4</v>
      </c>
      <c r="H69" s="8">
        <v>125.0</v>
      </c>
      <c r="I69" s="8">
        <v>76.0</v>
      </c>
      <c r="J69" s="8">
        <v>3.55</v>
      </c>
      <c r="K69" s="8">
        <v>19.25</v>
      </c>
      <c r="L69" s="8">
        <v>1136.0</v>
      </c>
      <c r="M69" s="8">
        <v>1316.0</v>
      </c>
    </row>
    <row r="70" ht="15.75" customHeight="1">
      <c r="A70" s="7" t="s">
        <v>340</v>
      </c>
      <c r="B70" s="7" t="s">
        <v>349</v>
      </c>
      <c r="C70" s="7">
        <v>4.0</v>
      </c>
      <c r="D70" s="7">
        <v>1.0</v>
      </c>
      <c r="E70" s="7" t="s">
        <v>664</v>
      </c>
      <c r="F70" s="8">
        <v>2.9</v>
      </c>
      <c r="G70" s="8">
        <v>2.3</v>
      </c>
      <c r="H70" s="8">
        <v>43.0</v>
      </c>
      <c r="I70" s="8">
        <v>61.0</v>
      </c>
      <c r="J70" s="8">
        <v>172.13</v>
      </c>
      <c r="K70" s="7">
        <v>12.0</v>
      </c>
      <c r="L70" s="8">
        <v>1474.0</v>
      </c>
      <c r="M70" s="8">
        <v>1389.0</v>
      </c>
    </row>
    <row r="71" ht="15.75" customHeight="1">
      <c r="A71" s="7" t="s">
        <v>337</v>
      </c>
      <c r="B71" s="7" t="s">
        <v>349</v>
      </c>
      <c r="C71" s="7">
        <v>5.0</v>
      </c>
      <c r="D71" s="7">
        <v>1.0</v>
      </c>
      <c r="E71" s="7" t="s">
        <v>664</v>
      </c>
      <c r="F71" s="8">
        <v>2.285714286</v>
      </c>
      <c r="G71" s="8">
        <v>2.3</v>
      </c>
      <c r="H71" s="8">
        <v>14.0</v>
      </c>
      <c r="I71" s="8">
        <v>61.0</v>
      </c>
      <c r="J71" s="8">
        <v>204.4</v>
      </c>
      <c r="K71" s="7">
        <v>12.0</v>
      </c>
      <c r="L71" s="8">
        <v>1635.0</v>
      </c>
      <c r="M71" s="8">
        <v>1389.0</v>
      </c>
    </row>
    <row r="72" ht="15.75" customHeight="1">
      <c r="A72" s="7" t="s">
        <v>343</v>
      </c>
      <c r="B72" s="7" t="s">
        <v>349</v>
      </c>
      <c r="C72" s="7">
        <v>1.0</v>
      </c>
      <c r="D72" s="7">
        <v>0.0</v>
      </c>
      <c r="E72" s="7" t="s">
        <v>664</v>
      </c>
      <c r="F72" s="8">
        <v>1.285714286</v>
      </c>
      <c r="G72" s="8">
        <v>2.3</v>
      </c>
      <c r="H72" s="8">
        <v>12.0</v>
      </c>
      <c r="I72" s="8">
        <v>61.0</v>
      </c>
      <c r="J72" s="8">
        <v>201.3</v>
      </c>
      <c r="K72" s="7">
        <v>12.0</v>
      </c>
      <c r="L72" s="8">
        <v>1650.0</v>
      </c>
      <c r="M72" s="8">
        <v>1389.0</v>
      </c>
    </row>
    <row r="73" ht="15.75" customHeight="1">
      <c r="A73" s="7" t="s">
        <v>356</v>
      </c>
      <c r="B73" s="7" t="s">
        <v>349</v>
      </c>
      <c r="C73" s="7">
        <v>1.0</v>
      </c>
      <c r="D73" s="7">
        <v>0.0</v>
      </c>
      <c r="E73" s="7" t="s">
        <v>664</v>
      </c>
      <c r="F73" s="8">
        <v>1.285714286</v>
      </c>
      <c r="G73" s="8">
        <v>2.3</v>
      </c>
      <c r="H73" s="8">
        <v>34.0</v>
      </c>
      <c r="I73" s="8">
        <v>61.0</v>
      </c>
      <c r="J73" s="8">
        <v>11.95</v>
      </c>
      <c r="K73" s="7">
        <v>12.0</v>
      </c>
      <c r="L73" s="8">
        <v>1500.0</v>
      </c>
      <c r="M73" s="8">
        <v>1389.0</v>
      </c>
    </row>
    <row r="74" ht="15.75" customHeight="1">
      <c r="A74" s="7" t="s">
        <v>375</v>
      </c>
      <c r="B74" s="7" t="s">
        <v>349</v>
      </c>
      <c r="C74" s="7">
        <v>1.0</v>
      </c>
      <c r="D74" s="7">
        <v>0.0</v>
      </c>
      <c r="E74" s="7" t="s">
        <v>664</v>
      </c>
      <c r="F74" s="8">
        <v>1.0</v>
      </c>
      <c r="G74" s="8">
        <v>2.3</v>
      </c>
      <c r="H74" s="8">
        <v>71.0</v>
      </c>
      <c r="I74" s="8">
        <v>61.0</v>
      </c>
      <c r="J74" s="8">
        <v>8.29</v>
      </c>
      <c r="K74" s="7">
        <v>12.0</v>
      </c>
      <c r="L74" s="8">
        <v>1333.0</v>
      </c>
      <c r="M74" s="8">
        <v>1389.0</v>
      </c>
    </row>
    <row r="75" ht="15.75" customHeight="1">
      <c r="A75" s="7" t="s">
        <v>346</v>
      </c>
      <c r="B75" s="7" t="s">
        <v>349</v>
      </c>
      <c r="C75" s="7">
        <v>0.0</v>
      </c>
      <c r="D75" s="7">
        <v>3.0</v>
      </c>
      <c r="E75" s="7" t="s">
        <v>664</v>
      </c>
      <c r="F75" s="8">
        <v>0.714285714</v>
      </c>
      <c r="G75" s="8">
        <v>2.3</v>
      </c>
      <c r="H75" s="8">
        <v>62.0</v>
      </c>
      <c r="I75" s="8">
        <v>61.0</v>
      </c>
      <c r="J75" s="8">
        <v>62.95</v>
      </c>
      <c r="K75" s="7">
        <v>12.0</v>
      </c>
      <c r="L75" s="8">
        <v>1382.0</v>
      </c>
      <c r="M75" s="8">
        <v>1389.0</v>
      </c>
    </row>
    <row r="76" ht="15.75" customHeight="1">
      <c r="A76" s="7" t="s">
        <v>359</v>
      </c>
      <c r="B76" s="7" t="s">
        <v>349</v>
      </c>
      <c r="C76" s="7">
        <v>2.0</v>
      </c>
      <c r="D76" s="7">
        <v>3.0</v>
      </c>
      <c r="E76" s="7" t="s">
        <v>664</v>
      </c>
      <c r="F76" s="8">
        <v>0.428571429</v>
      </c>
      <c r="G76" s="8">
        <v>2.3</v>
      </c>
      <c r="H76" s="8">
        <v>80.0</v>
      </c>
      <c r="I76" s="8">
        <v>61.0</v>
      </c>
      <c r="J76" s="7">
        <v>10.0</v>
      </c>
      <c r="K76" s="7">
        <v>12.0</v>
      </c>
      <c r="L76" s="8">
        <v>1300.0</v>
      </c>
      <c r="M76" s="8">
        <v>1389.0</v>
      </c>
    </row>
    <row r="77" ht="15.75" customHeight="1">
      <c r="A77" s="7" t="s">
        <v>501</v>
      </c>
      <c r="B77" s="7" t="s">
        <v>585</v>
      </c>
      <c r="C77" s="7">
        <v>1.0</v>
      </c>
      <c r="D77" s="7">
        <v>2.0</v>
      </c>
      <c r="E77" s="7" t="s">
        <v>492</v>
      </c>
      <c r="F77" s="8">
        <v>4.2</v>
      </c>
      <c r="G77" s="8">
        <v>2.285714286</v>
      </c>
      <c r="H77" s="8">
        <v>11.0</v>
      </c>
      <c r="I77" s="8">
        <v>64.0</v>
      </c>
      <c r="J77" s="8">
        <v>746.5</v>
      </c>
      <c r="K77" s="8">
        <v>59.3</v>
      </c>
      <c r="L77" s="8">
        <v>1659.0</v>
      </c>
      <c r="M77" s="8">
        <v>1375.0</v>
      </c>
    </row>
    <row r="78" ht="15.75" customHeight="1">
      <c r="A78" s="7" t="s">
        <v>498</v>
      </c>
      <c r="B78" s="7" t="s">
        <v>585</v>
      </c>
      <c r="C78" s="7">
        <v>2.0</v>
      </c>
      <c r="D78" s="7">
        <v>0.0</v>
      </c>
      <c r="E78" s="7" t="s">
        <v>492</v>
      </c>
      <c r="F78" s="8">
        <v>2.333333333</v>
      </c>
      <c r="G78" s="8">
        <v>2.285714286</v>
      </c>
      <c r="H78" s="8">
        <v>9.0</v>
      </c>
      <c r="I78" s="8">
        <v>64.0</v>
      </c>
      <c r="J78" s="7">
        <v>882.0</v>
      </c>
      <c r="K78" s="8">
        <v>59.3</v>
      </c>
      <c r="L78" s="8">
        <v>1679.0</v>
      </c>
      <c r="M78" s="8">
        <v>1375.0</v>
      </c>
    </row>
    <row r="79" ht="15.75" customHeight="1">
      <c r="A79" s="7" t="s">
        <v>509</v>
      </c>
      <c r="B79" s="7" t="s">
        <v>585</v>
      </c>
      <c r="C79" s="7">
        <v>0.0</v>
      </c>
      <c r="D79" s="7">
        <v>1.0</v>
      </c>
      <c r="E79" s="7" t="s">
        <v>492</v>
      </c>
      <c r="F79" s="8">
        <v>1.8</v>
      </c>
      <c r="G79" s="8">
        <v>2.285714286</v>
      </c>
      <c r="H79" s="8">
        <v>7.0</v>
      </c>
      <c r="I79" s="8">
        <v>64.0</v>
      </c>
      <c r="J79" s="7">
        <v>579.0</v>
      </c>
      <c r="K79" s="8">
        <v>59.3</v>
      </c>
      <c r="L79" s="8">
        <v>1714.0</v>
      </c>
      <c r="M79" s="8">
        <v>1375.0</v>
      </c>
    </row>
    <row r="80" ht="15.75" customHeight="1">
      <c r="A80" s="7" t="s">
        <v>601</v>
      </c>
      <c r="B80" s="7" t="s">
        <v>585</v>
      </c>
      <c r="C80" s="7">
        <v>2.0</v>
      </c>
      <c r="D80" s="7">
        <v>2.0</v>
      </c>
      <c r="E80" s="7" t="s">
        <v>492</v>
      </c>
      <c r="F80" s="8">
        <v>1.4</v>
      </c>
      <c r="G80" s="8">
        <v>2.285714286</v>
      </c>
      <c r="H80" s="8">
        <v>63.0</v>
      </c>
      <c r="I80" s="8">
        <v>64.0</v>
      </c>
      <c r="J80" s="8">
        <v>23.9</v>
      </c>
      <c r="K80" s="8">
        <v>59.3</v>
      </c>
      <c r="L80" s="8">
        <v>1380.0</v>
      </c>
      <c r="M80" s="8">
        <v>1375.0</v>
      </c>
    </row>
    <row r="81" ht="15.75" customHeight="1">
      <c r="A81" s="7" t="s">
        <v>595</v>
      </c>
      <c r="B81" s="7" t="s">
        <v>585</v>
      </c>
      <c r="C81" s="7">
        <v>0.0</v>
      </c>
      <c r="D81" s="7">
        <v>5.0</v>
      </c>
      <c r="E81" s="7" t="s">
        <v>492</v>
      </c>
      <c r="F81" s="8">
        <v>1.4</v>
      </c>
      <c r="G81" s="8">
        <v>2.285714286</v>
      </c>
      <c r="H81" s="8">
        <v>92.0</v>
      </c>
      <c r="I81" s="8">
        <v>64.0</v>
      </c>
      <c r="J81" s="8">
        <v>27.65</v>
      </c>
      <c r="K81" s="8">
        <v>59.3</v>
      </c>
      <c r="L81" s="8">
        <v>1242.0</v>
      </c>
      <c r="M81" s="8">
        <v>1375.0</v>
      </c>
    </row>
    <row r="82" ht="15.75" customHeight="1">
      <c r="A82" s="7" t="s">
        <v>579</v>
      </c>
      <c r="B82" s="7" t="s">
        <v>585</v>
      </c>
      <c r="C82" s="7">
        <v>3.0</v>
      </c>
      <c r="D82" s="7">
        <v>2.0</v>
      </c>
      <c r="E82" s="7" t="s">
        <v>492</v>
      </c>
      <c r="F82" s="8">
        <v>1.2</v>
      </c>
      <c r="G82" s="8">
        <v>2.285714286</v>
      </c>
      <c r="H82" s="8">
        <v>54.0</v>
      </c>
      <c r="I82" s="8">
        <v>64.0</v>
      </c>
      <c r="J82" s="8">
        <v>76.35</v>
      </c>
      <c r="K82" s="8">
        <v>59.3</v>
      </c>
      <c r="L82" s="8">
        <v>1428.0</v>
      </c>
      <c r="M82" s="8">
        <v>1375.0</v>
      </c>
    </row>
    <row r="83" ht="15.75" customHeight="1">
      <c r="A83" s="7" t="s">
        <v>649</v>
      </c>
      <c r="B83" s="7" t="s">
        <v>585</v>
      </c>
      <c r="C83" s="7">
        <v>0.0</v>
      </c>
      <c r="D83" s="7">
        <v>4.0</v>
      </c>
      <c r="E83" s="7" t="s">
        <v>492</v>
      </c>
      <c r="F83" s="8">
        <v>0.2</v>
      </c>
      <c r="G83" s="8">
        <v>2.285714286</v>
      </c>
      <c r="H83" s="8">
        <v>194.0</v>
      </c>
      <c r="I83" s="8">
        <v>64.0</v>
      </c>
      <c r="J83" s="8">
        <v>0.9</v>
      </c>
      <c r="K83" s="8">
        <v>59.3</v>
      </c>
      <c r="L83" s="8">
        <v>874.0</v>
      </c>
      <c r="M83" s="8">
        <v>1375.0</v>
      </c>
    </row>
    <row r="84" ht="15.75" customHeight="1">
      <c r="A84" s="7" t="s">
        <v>524</v>
      </c>
      <c r="B84" s="7" t="s">
        <v>559</v>
      </c>
      <c r="C84" s="7">
        <v>3.0</v>
      </c>
      <c r="D84" s="7">
        <v>2.0</v>
      </c>
      <c r="E84" s="7" t="s">
        <v>492</v>
      </c>
      <c r="F84" s="8">
        <v>3.0</v>
      </c>
      <c r="G84" s="8">
        <v>2.25</v>
      </c>
      <c r="H84" s="8">
        <v>25.0</v>
      </c>
      <c r="I84" s="8">
        <v>47.0</v>
      </c>
      <c r="J84" s="7">
        <v>328.0</v>
      </c>
      <c r="K84" s="8">
        <v>111.45</v>
      </c>
      <c r="L84" s="8">
        <v>1550.0</v>
      </c>
      <c r="M84" s="8">
        <v>1442.0</v>
      </c>
    </row>
    <row r="85" ht="15.75" customHeight="1">
      <c r="A85" s="7" t="s">
        <v>498</v>
      </c>
      <c r="B85" s="7" t="s">
        <v>559</v>
      </c>
      <c r="C85" s="7">
        <v>2.0</v>
      </c>
      <c r="D85" s="7">
        <v>1.0</v>
      </c>
      <c r="E85" s="7" t="s">
        <v>492</v>
      </c>
      <c r="F85" s="8">
        <v>2.333333333</v>
      </c>
      <c r="G85" s="8">
        <v>2.25</v>
      </c>
      <c r="H85" s="8">
        <v>9.0</v>
      </c>
      <c r="I85" s="8">
        <v>47.0</v>
      </c>
      <c r="J85" s="7">
        <v>882.0</v>
      </c>
      <c r="K85" s="8">
        <v>111.45</v>
      </c>
      <c r="L85" s="8">
        <v>1679.0</v>
      </c>
      <c r="M85" s="8">
        <v>1442.0</v>
      </c>
    </row>
    <row r="86" ht="15.75" customHeight="1">
      <c r="A86" s="7" t="s">
        <v>607</v>
      </c>
      <c r="B86" s="7" t="s">
        <v>559</v>
      </c>
      <c r="C86" s="7">
        <v>0.0</v>
      </c>
      <c r="D86" s="7">
        <v>3.0</v>
      </c>
      <c r="E86" s="7" t="s">
        <v>492</v>
      </c>
      <c r="F86" s="8">
        <v>0.75</v>
      </c>
      <c r="G86" s="8">
        <v>2.25</v>
      </c>
      <c r="H86" s="8">
        <v>93.0</v>
      </c>
      <c r="I86" s="8">
        <v>47.0</v>
      </c>
      <c r="J86" s="8">
        <v>20.2</v>
      </c>
      <c r="K86" s="8">
        <v>111.45</v>
      </c>
      <c r="L86" s="8">
        <v>1235.0</v>
      </c>
      <c r="M86" s="8">
        <v>1442.0</v>
      </c>
    </row>
    <row r="87" ht="15.75" customHeight="1">
      <c r="A87" s="7" t="s">
        <v>618</v>
      </c>
      <c r="B87" s="7" t="s">
        <v>559</v>
      </c>
      <c r="C87" s="7">
        <v>0.0</v>
      </c>
      <c r="D87" s="7">
        <v>3.0</v>
      </c>
      <c r="E87" s="7" t="s">
        <v>492</v>
      </c>
      <c r="F87" s="8">
        <v>0.5</v>
      </c>
      <c r="G87" s="8">
        <v>2.25</v>
      </c>
      <c r="H87" s="8">
        <v>128.0</v>
      </c>
      <c r="I87" s="8">
        <v>47.0</v>
      </c>
      <c r="J87" s="8">
        <v>14.63</v>
      </c>
      <c r="K87" s="8">
        <v>111.45</v>
      </c>
      <c r="L87" s="8">
        <v>1127.0</v>
      </c>
      <c r="M87" s="8">
        <v>1442.0</v>
      </c>
    </row>
    <row r="88" ht="15.75" customHeight="1">
      <c r="A88" s="7" t="s">
        <v>527</v>
      </c>
      <c r="B88" s="7" t="s">
        <v>521</v>
      </c>
      <c r="C88" s="7">
        <v>0.0</v>
      </c>
      <c r="D88" s="7">
        <v>4.0</v>
      </c>
      <c r="E88" s="7" t="s">
        <v>492</v>
      </c>
      <c r="F88" s="8">
        <v>2.2</v>
      </c>
      <c r="G88" s="8">
        <v>2.2</v>
      </c>
      <c r="H88" s="8">
        <v>33.0</v>
      </c>
      <c r="I88" s="8">
        <v>10.0</v>
      </c>
      <c r="J88" s="8">
        <v>243.2</v>
      </c>
      <c r="K88" s="8">
        <v>339.3</v>
      </c>
      <c r="L88" s="8">
        <v>1502.0</v>
      </c>
      <c r="M88" s="8">
        <v>1665.0</v>
      </c>
    </row>
    <row r="89" ht="15.75" customHeight="1">
      <c r="A89" s="7" t="s">
        <v>598</v>
      </c>
      <c r="B89" s="7" t="s">
        <v>521</v>
      </c>
      <c r="C89" s="7">
        <v>0.0</v>
      </c>
      <c r="D89" s="7">
        <v>2.0</v>
      </c>
      <c r="E89" s="7" t="s">
        <v>492</v>
      </c>
      <c r="F89" s="8">
        <v>2.2</v>
      </c>
      <c r="G89" s="8">
        <v>2.2</v>
      </c>
      <c r="H89" s="8">
        <v>76.0</v>
      </c>
      <c r="I89" s="8">
        <v>10.0</v>
      </c>
      <c r="J89" s="8">
        <v>19.25</v>
      </c>
      <c r="K89" s="8">
        <v>339.3</v>
      </c>
      <c r="L89" s="8">
        <v>1316.0</v>
      </c>
      <c r="M89" s="8">
        <v>1665.0</v>
      </c>
    </row>
    <row r="90" ht="15.75" customHeight="1">
      <c r="A90" s="7" t="s">
        <v>561</v>
      </c>
      <c r="B90" s="7" t="s">
        <v>515</v>
      </c>
      <c r="C90" s="7">
        <v>0.0</v>
      </c>
      <c r="D90" s="7">
        <v>0.0</v>
      </c>
      <c r="E90" s="7" t="s">
        <v>492</v>
      </c>
      <c r="F90" s="8">
        <v>2.2</v>
      </c>
      <c r="G90" s="8">
        <v>2.2</v>
      </c>
      <c r="H90" s="8">
        <v>35.0</v>
      </c>
      <c r="I90" s="8">
        <v>15.0</v>
      </c>
      <c r="J90" s="8">
        <v>123.8</v>
      </c>
      <c r="K90" s="8">
        <v>369.4</v>
      </c>
      <c r="L90" s="8">
        <v>1493.0</v>
      </c>
      <c r="M90" s="8">
        <v>1632.0</v>
      </c>
    </row>
    <row r="91" ht="15.75" customHeight="1">
      <c r="A91" s="7" t="s">
        <v>530</v>
      </c>
      <c r="B91" s="7" t="s">
        <v>521</v>
      </c>
      <c r="C91" s="7">
        <v>2.0</v>
      </c>
      <c r="D91" s="7">
        <v>0.0</v>
      </c>
      <c r="E91" s="7" t="s">
        <v>492</v>
      </c>
      <c r="F91" s="8">
        <v>2.166666667</v>
      </c>
      <c r="G91" s="8">
        <v>2.2</v>
      </c>
      <c r="H91" s="8">
        <v>45.0</v>
      </c>
      <c r="I91" s="8">
        <v>10.0</v>
      </c>
      <c r="J91" s="8">
        <v>311.6</v>
      </c>
      <c r="K91" s="8">
        <v>339.3</v>
      </c>
      <c r="L91" s="8">
        <v>1463.0</v>
      </c>
      <c r="M91" s="8">
        <v>1665.0</v>
      </c>
    </row>
    <row r="92" ht="15.75" customHeight="1">
      <c r="A92" s="7" t="s">
        <v>557</v>
      </c>
      <c r="B92" s="7" t="s">
        <v>515</v>
      </c>
      <c r="C92" s="7">
        <v>0.0</v>
      </c>
      <c r="D92" s="7">
        <v>1.0</v>
      </c>
      <c r="E92" s="7" t="s">
        <v>492</v>
      </c>
      <c r="F92" s="8">
        <v>1.6</v>
      </c>
      <c r="G92" s="8">
        <v>2.2</v>
      </c>
      <c r="H92" s="8">
        <v>51.0</v>
      </c>
      <c r="I92" s="8">
        <v>15.0</v>
      </c>
      <c r="J92" s="8">
        <v>125.88</v>
      </c>
      <c r="K92" s="8">
        <v>369.4</v>
      </c>
      <c r="L92" s="8">
        <v>1440.0</v>
      </c>
      <c r="M92" s="8">
        <v>1632.0</v>
      </c>
    </row>
    <row r="93" ht="15.75" customHeight="1">
      <c r="A93" s="7" t="s">
        <v>564</v>
      </c>
      <c r="B93" s="7" t="s">
        <v>515</v>
      </c>
      <c r="C93" s="7">
        <v>1.0</v>
      </c>
      <c r="D93" s="7">
        <v>0.0</v>
      </c>
      <c r="E93" s="7" t="s">
        <v>492</v>
      </c>
      <c r="F93" s="8">
        <v>1.2</v>
      </c>
      <c r="G93" s="8">
        <v>2.2</v>
      </c>
      <c r="H93" s="8">
        <v>65.0</v>
      </c>
      <c r="I93" s="8">
        <v>15.0</v>
      </c>
      <c r="J93" s="8">
        <v>103.15</v>
      </c>
      <c r="K93" s="8">
        <v>369.4</v>
      </c>
      <c r="L93" s="8">
        <v>1372.0</v>
      </c>
      <c r="M93" s="8">
        <v>1632.0</v>
      </c>
    </row>
    <row r="94" ht="15.75" customHeight="1">
      <c r="A94" s="7" t="s">
        <v>631</v>
      </c>
      <c r="B94" s="7" t="s">
        <v>515</v>
      </c>
      <c r="C94" s="7">
        <v>1.0</v>
      </c>
      <c r="D94" s="7">
        <v>7.0</v>
      </c>
      <c r="E94" s="7" t="s">
        <v>492</v>
      </c>
      <c r="F94" s="8">
        <v>1.0</v>
      </c>
      <c r="G94" s="8">
        <v>2.2</v>
      </c>
      <c r="H94" s="8">
        <v>169.0</v>
      </c>
      <c r="I94" s="8">
        <v>15.0</v>
      </c>
      <c r="J94" s="8">
        <v>8.03</v>
      </c>
      <c r="K94" s="8">
        <v>369.4</v>
      </c>
      <c r="L94" s="8">
        <v>975.0</v>
      </c>
      <c r="M94" s="8">
        <v>1632.0</v>
      </c>
    </row>
    <row r="95" ht="15.75" customHeight="1">
      <c r="A95" s="7" t="s">
        <v>613</v>
      </c>
      <c r="B95" s="7" t="s">
        <v>515</v>
      </c>
      <c r="C95" s="7">
        <v>0.0</v>
      </c>
      <c r="D95" s="7">
        <v>3.0</v>
      </c>
      <c r="E95" s="7" t="s">
        <v>492</v>
      </c>
      <c r="F95" s="8">
        <v>0.6</v>
      </c>
      <c r="G95" s="8">
        <v>2.2</v>
      </c>
      <c r="H95" s="8">
        <v>108.0</v>
      </c>
      <c r="I95" s="8">
        <v>15.0</v>
      </c>
      <c r="J95" s="8">
        <v>17.6</v>
      </c>
      <c r="K95" s="8">
        <v>369.4</v>
      </c>
      <c r="L95" s="8">
        <v>1181.0</v>
      </c>
      <c r="M95" s="8">
        <v>1632.0</v>
      </c>
    </row>
    <row r="96" ht="15.75" customHeight="1">
      <c r="A96" s="7" t="s">
        <v>623</v>
      </c>
      <c r="B96" s="7" t="s">
        <v>521</v>
      </c>
      <c r="C96" s="7">
        <v>0.0</v>
      </c>
      <c r="D96" s="7">
        <v>4.0</v>
      </c>
      <c r="E96" s="7" t="s">
        <v>492</v>
      </c>
      <c r="F96" s="8">
        <v>0.4</v>
      </c>
      <c r="G96" s="8">
        <v>2.2</v>
      </c>
      <c r="H96" s="8">
        <v>177.0</v>
      </c>
      <c r="I96" s="8">
        <v>10.0</v>
      </c>
      <c r="J96" s="8">
        <v>12.38</v>
      </c>
      <c r="K96" s="8">
        <v>339.3</v>
      </c>
      <c r="L96" s="8">
        <v>945.0</v>
      </c>
      <c r="M96" s="8">
        <v>1665.0</v>
      </c>
    </row>
    <row r="97" ht="15.75" customHeight="1">
      <c r="A97" s="7" t="s">
        <v>637</v>
      </c>
      <c r="B97" s="7" t="s">
        <v>521</v>
      </c>
      <c r="C97" s="7">
        <v>0.0</v>
      </c>
      <c r="D97" s="7">
        <v>1.0</v>
      </c>
      <c r="E97" s="7" t="s">
        <v>492</v>
      </c>
      <c r="F97" s="8">
        <v>0.4</v>
      </c>
      <c r="G97" s="8">
        <v>2.2</v>
      </c>
      <c r="H97" s="8">
        <v>125.0</v>
      </c>
      <c r="I97" s="8">
        <v>10.0</v>
      </c>
      <c r="J97" s="8">
        <v>3.55</v>
      </c>
      <c r="K97" s="8">
        <v>339.3</v>
      </c>
      <c r="L97" s="8">
        <v>1136.0</v>
      </c>
      <c r="M97" s="8">
        <v>1665.0</v>
      </c>
    </row>
    <row r="98" ht="15.75" customHeight="1">
      <c r="A98" s="7" t="s">
        <v>81</v>
      </c>
      <c r="B98" s="7" t="s">
        <v>24</v>
      </c>
      <c r="C98" s="7">
        <v>0.0</v>
      </c>
      <c r="D98" s="7">
        <v>3.0</v>
      </c>
      <c r="E98" s="7" t="s">
        <v>13</v>
      </c>
      <c r="F98" s="8">
        <v>4.0</v>
      </c>
      <c r="G98" s="8">
        <v>2.1</v>
      </c>
      <c r="H98" s="8">
        <v>149.0</v>
      </c>
      <c r="I98" s="8">
        <v>39.0</v>
      </c>
      <c r="J98" s="8">
        <v>5.25</v>
      </c>
      <c r="K98" s="8">
        <v>40.33</v>
      </c>
      <c r="L98" s="8">
        <v>1053.0</v>
      </c>
      <c r="M98" s="8">
        <v>1484.0</v>
      </c>
    </row>
    <row r="99" ht="15.75" customHeight="1">
      <c r="A99" s="7" t="s">
        <v>16</v>
      </c>
      <c r="B99" s="7" t="s">
        <v>24</v>
      </c>
      <c r="C99" s="7">
        <v>2.0</v>
      </c>
      <c r="D99" s="7">
        <v>1.0</v>
      </c>
      <c r="E99" s="7" t="s">
        <v>13</v>
      </c>
      <c r="F99" s="8">
        <v>3.555555556</v>
      </c>
      <c r="G99" s="8">
        <v>2.1</v>
      </c>
      <c r="H99" s="8">
        <v>24.0</v>
      </c>
      <c r="I99" s="8">
        <v>39.0</v>
      </c>
      <c r="J99" s="8">
        <v>131.7</v>
      </c>
      <c r="K99" s="8">
        <v>40.33</v>
      </c>
      <c r="L99" s="8">
        <v>1555.0</v>
      </c>
      <c r="M99" s="8">
        <v>1484.0</v>
      </c>
    </row>
    <row r="100" ht="15.75" customHeight="1">
      <c r="A100" s="7" t="s">
        <v>72</v>
      </c>
      <c r="B100" s="7" t="s">
        <v>24</v>
      </c>
      <c r="C100" s="7">
        <v>1.0</v>
      </c>
      <c r="D100" s="7">
        <v>1.0</v>
      </c>
      <c r="E100" s="7" t="s">
        <v>13</v>
      </c>
      <c r="F100" s="8">
        <v>2.555555556</v>
      </c>
      <c r="G100" s="8">
        <v>2.1</v>
      </c>
      <c r="H100" s="8">
        <v>78.0</v>
      </c>
      <c r="I100" s="8">
        <v>39.0</v>
      </c>
      <c r="J100" s="8">
        <v>5.8</v>
      </c>
      <c r="K100" s="8">
        <v>40.33</v>
      </c>
      <c r="L100" s="8">
        <v>1305.0</v>
      </c>
      <c r="M100" s="8">
        <v>1484.0</v>
      </c>
    </row>
    <row r="101" ht="15.75" customHeight="1">
      <c r="A101" s="7" t="s">
        <v>32</v>
      </c>
      <c r="B101" s="7" t="s">
        <v>24</v>
      </c>
      <c r="C101" s="7">
        <v>1.0</v>
      </c>
      <c r="D101" s="7">
        <v>0.0</v>
      </c>
      <c r="E101" s="7" t="s">
        <v>13</v>
      </c>
      <c r="F101" s="8">
        <v>2.555555556</v>
      </c>
      <c r="G101" s="8">
        <v>2.1</v>
      </c>
      <c r="H101" s="8">
        <v>53.0</v>
      </c>
      <c r="I101" s="8">
        <v>39.0</v>
      </c>
      <c r="J101" s="8">
        <v>23.1</v>
      </c>
      <c r="K101" s="8">
        <v>40.33</v>
      </c>
      <c r="L101" s="8">
        <v>1436.0</v>
      </c>
      <c r="M101" s="8">
        <v>1484.0</v>
      </c>
    </row>
    <row r="102" ht="15.75" customHeight="1">
      <c r="A102" s="7" t="s">
        <v>56</v>
      </c>
      <c r="B102" s="7" t="s">
        <v>24</v>
      </c>
      <c r="C102" s="7">
        <v>0.0</v>
      </c>
      <c r="D102" s="7">
        <v>1.0</v>
      </c>
      <c r="E102" s="7" t="s">
        <v>13</v>
      </c>
      <c r="F102" s="8">
        <v>2.0</v>
      </c>
      <c r="G102" s="8">
        <v>2.1</v>
      </c>
      <c r="H102" s="8">
        <v>86.0</v>
      </c>
      <c r="I102" s="8">
        <v>39.0</v>
      </c>
      <c r="J102" s="8">
        <v>8.08</v>
      </c>
      <c r="K102" s="8">
        <v>40.33</v>
      </c>
      <c r="L102" s="8">
        <v>1280.0</v>
      </c>
      <c r="M102" s="8">
        <v>1484.0</v>
      </c>
    </row>
    <row r="103" ht="15.75" customHeight="1">
      <c r="A103" s="7" t="s">
        <v>62</v>
      </c>
      <c r="B103" s="7" t="s">
        <v>24</v>
      </c>
      <c r="C103" s="7">
        <v>2.0</v>
      </c>
      <c r="D103" s="7">
        <v>2.0</v>
      </c>
      <c r="E103" s="7" t="s">
        <v>13</v>
      </c>
      <c r="F103" s="8">
        <v>1.666666667</v>
      </c>
      <c r="G103" s="8">
        <v>2.1</v>
      </c>
      <c r="H103" s="8">
        <v>75.0</v>
      </c>
      <c r="I103" s="8">
        <v>39.0</v>
      </c>
      <c r="J103" s="8">
        <v>5.78</v>
      </c>
      <c r="K103" s="8">
        <v>40.33</v>
      </c>
      <c r="L103" s="8">
        <v>1323.0</v>
      </c>
      <c r="M103" s="8">
        <v>1484.0</v>
      </c>
    </row>
    <row r="104" ht="15.75" customHeight="1">
      <c r="A104" s="7" t="s">
        <v>84</v>
      </c>
      <c r="B104" s="7" t="s">
        <v>24</v>
      </c>
      <c r="C104" s="7">
        <v>0.0</v>
      </c>
      <c r="D104" s="7">
        <v>1.0</v>
      </c>
      <c r="E104" s="7" t="s">
        <v>13</v>
      </c>
      <c r="F104" s="8">
        <v>1.0</v>
      </c>
      <c r="G104" s="8">
        <v>2.1</v>
      </c>
      <c r="H104" s="8">
        <v>97.0</v>
      </c>
      <c r="I104" s="8">
        <v>39.0</v>
      </c>
      <c r="J104" s="8">
        <v>7.18</v>
      </c>
      <c r="K104" s="8">
        <v>40.33</v>
      </c>
      <c r="L104" s="8">
        <v>1219.0</v>
      </c>
      <c r="M104" s="8">
        <v>1484.0</v>
      </c>
    </row>
    <row r="105" ht="15.75" customHeight="1">
      <c r="A105" s="7" t="s">
        <v>133</v>
      </c>
      <c r="B105" s="7" t="s">
        <v>24</v>
      </c>
      <c r="C105" s="7">
        <v>0.0</v>
      </c>
      <c r="D105" s="7">
        <v>3.0</v>
      </c>
      <c r="E105" s="7" t="s">
        <v>13</v>
      </c>
      <c r="F105" s="8">
        <v>0.5</v>
      </c>
      <c r="G105" s="8">
        <v>2.1</v>
      </c>
      <c r="H105" s="8">
        <v>176.0</v>
      </c>
      <c r="I105" s="8">
        <v>39.0</v>
      </c>
      <c r="J105" s="8">
        <v>0.995</v>
      </c>
      <c r="K105" s="8">
        <v>40.33</v>
      </c>
      <c r="L105" s="8">
        <v>950.0</v>
      </c>
      <c r="M105" s="8">
        <v>1484.0</v>
      </c>
    </row>
    <row r="106" ht="15.75" customHeight="1">
      <c r="A106" s="7" t="s">
        <v>180</v>
      </c>
      <c r="B106" s="7" t="s">
        <v>266</v>
      </c>
      <c r="C106" s="7">
        <v>6.0</v>
      </c>
      <c r="D106" s="7">
        <v>1.0</v>
      </c>
      <c r="E106" s="7" t="s">
        <v>162</v>
      </c>
      <c r="F106" s="8">
        <v>4.25</v>
      </c>
      <c r="G106" s="8">
        <v>2.0</v>
      </c>
      <c r="H106" s="8">
        <v>41.0</v>
      </c>
      <c r="I106" s="8">
        <v>119.0</v>
      </c>
      <c r="J106" s="8">
        <v>169.95</v>
      </c>
      <c r="K106" s="7">
        <v>6.0</v>
      </c>
      <c r="L106" s="8">
        <v>1481.0</v>
      </c>
      <c r="M106" s="8">
        <v>1155.0</v>
      </c>
    </row>
    <row r="107" ht="15.75" customHeight="1">
      <c r="A107" s="7" t="s">
        <v>180</v>
      </c>
      <c r="B107" s="7" t="s">
        <v>186</v>
      </c>
      <c r="C107" s="7">
        <v>1.0</v>
      </c>
      <c r="D107" s="7">
        <v>2.0</v>
      </c>
      <c r="E107" s="7" t="s">
        <v>162</v>
      </c>
      <c r="F107" s="8">
        <v>4.25</v>
      </c>
      <c r="G107" s="8">
        <v>2.0</v>
      </c>
      <c r="H107" s="8">
        <v>41.0</v>
      </c>
      <c r="I107" s="8">
        <v>38.0</v>
      </c>
      <c r="J107" s="8">
        <v>169.95</v>
      </c>
      <c r="K107" s="8">
        <v>114.75</v>
      </c>
      <c r="L107" s="8">
        <v>1481.0</v>
      </c>
      <c r="M107" s="8">
        <v>1485.0</v>
      </c>
    </row>
    <row r="108" ht="15.75" customHeight="1">
      <c r="A108" s="7" t="s">
        <v>491</v>
      </c>
      <c r="B108" s="7" t="s">
        <v>567</v>
      </c>
      <c r="C108" s="7">
        <v>1.0</v>
      </c>
      <c r="D108" s="7">
        <v>1.0</v>
      </c>
      <c r="E108" s="7" t="s">
        <v>492</v>
      </c>
      <c r="F108" s="8">
        <v>3.4</v>
      </c>
      <c r="G108" s="8">
        <v>2.0</v>
      </c>
      <c r="H108" s="8">
        <v>5.0</v>
      </c>
      <c r="I108" s="8">
        <v>37.0</v>
      </c>
      <c r="J108" s="7">
        <v>1360.0</v>
      </c>
      <c r="K108" s="8">
        <v>92.35</v>
      </c>
      <c r="L108" s="8">
        <v>1737.0</v>
      </c>
      <c r="M108" s="8">
        <v>1487.0</v>
      </c>
    </row>
    <row r="109" ht="15.75" customHeight="1">
      <c r="A109" s="7" t="s">
        <v>524</v>
      </c>
      <c r="B109" s="7" t="s">
        <v>498</v>
      </c>
      <c r="C109" s="7">
        <v>2.0</v>
      </c>
      <c r="D109" s="7">
        <v>2.0</v>
      </c>
      <c r="E109" s="7" t="s">
        <v>492</v>
      </c>
      <c r="F109" s="8">
        <v>3.0</v>
      </c>
      <c r="G109" s="8">
        <v>2.0</v>
      </c>
      <c r="H109" s="8">
        <v>25.0</v>
      </c>
      <c r="I109" s="8">
        <v>9.0</v>
      </c>
      <c r="J109" s="7">
        <v>328.0</v>
      </c>
      <c r="K109" s="7">
        <v>882.0</v>
      </c>
      <c r="L109" s="8">
        <v>1550.0</v>
      </c>
      <c r="M109" s="8">
        <v>1679.0</v>
      </c>
    </row>
    <row r="110" ht="15.75" customHeight="1">
      <c r="A110" s="7" t="s">
        <v>20</v>
      </c>
      <c r="B110" s="7" t="s">
        <v>46</v>
      </c>
      <c r="C110" s="7">
        <v>1.0</v>
      </c>
      <c r="D110" s="7">
        <v>0.0</v>
      </c>
      <c r="E110" s="7" t="s">
        <v>13</v>
      </c>
      <c r="F110" s="8">
        <v>3.0</v>
      </c>
      <c r="G110" s="8">
        <v>2.0</v>
      </c>
      <c r="H110" s="8">
        <v>22.0</v>
      </c>
      <c r="I110" s="8">
        <v>89.0</v>
      </c>
      <c r="J110" s="8">
        <v>68.58</v>
      </c>
      <c r="K110" s="8">
        <v>8.08</v>
      </c>
      <c r="L110" s="8">
        <v>1559.0</v>
      </c>
      <c r="M110" s="8">
        <v>1265.0</v>
      </c>
    </row>
    <row r="111" ht="15.75" customHeight="1">
      <c r="A111" s="7" t="s">
        <v>533</v>
      </c>
      <c r="B111" s="7" t="s">
        <v>567</v>
      </c>
      <c r="C111" s="7">
        <v>1.0</v>
      </c>
      <c r="D111" s="7">
        <v>2.0</v>
      </c>
      <c r="E111" s="7" t="s">
        <v>492</v>
      </c>
      <c r="F111" s="8">
        <v>2.666666667</v>
      </c>
      <c r="G111" s="8">
        <v>2.0</v>
      </c>
      <c r="H111" s="8">
        <v>26.0</v>
      </c>
      <c r="I111" s="8">
        <v>37.0</v>
      </c>
      <c r="J111" s="8">
        <v>257.7</v>
      </c>
      <c r="K111" s="8">
        <v>92.35</v>
      </c>
      <c r="L111" s="8">
        <v>1546.0</v>
      </c>
      <c r="M111" s="8">
        <v>1487.0</v>
      </c>
    </row>
    <row r="112" ht="15.75" customHeight="1">
      <c r="A112" s="7" t="s">
        <v>11</v>
      </c>
      <c r="B112" s="7" t="s">
        <v>46</v>
      </c>
      <c r="C112" s="7">
        <v>2.0</v>
      </c>
      <c r="D112" s="7">
        <v>1.0</v>
      </c>
      <c r="E112" s="7" t="s">
        <v>13</v>
      </c>
      <c r="F112" s="8">
        <v>2.625</v>
      </c>
      <c r="G112" s="8">
        <v>2.0</v>
      </c>
      <c r="H112" s="8">
        <v>28.0</v>
      </c>
      <c r="I112" s="8">
        <v>89.0</v>
      </c>
      <c r="J112" s="8">
        <v>159.55</v>
      </c>
      <c r="K112" s="8">
        <v>8.08</v>
      </c>
      <c r="L112" s="8">
        <v>1526.0</v>
      </c>
      <c r="M112" s="8">
        <v>1265.0</v>
      </c>
    </row>
    <row r="113" ht="15.75" customHeight="1">
      <c r="A113" s="7" t="s">
        <v>72</v>
      </c>
      <c r="B113" s="7" t="s">
        <v>46</v>
      </c>
      <c r="C113" s="7">
        <v>3.0</v>
      </c>
      <c r="D113" s="7">
        <v>1.0</v>
      </c>
      <c r="E113" s="7" t="s">
        <v>13</v>
      </c>
      <c r="F113" s="8">
        <v>2.555555556</v>
      </c>
      <c r="G113" s="8">
        <v>2.0</v>
      </c>
      <c r="H113" s="8">
        <v>78.0</v>
      </c>
      <c r="I113" s="8">
        <v>89.0</v>
      </c>
      <c r="J113" s="8">
        <v>5.8</v>
      </c>
      <c r="K113" s="8">
        <v>8.08</v>
      </c>
      <c r="L113" s="8">
        <v>1305.0</v>
      </c>
      <c r="M113" s="8">
        <v>1265.0</v>
      </c>
    </row>
    <row r="114" ht="15.75" customHeight="1">
      <c r="A114" s="7" t="s">
        <v>161</v>
      </c>
      <c r="B114" s="7" t="s">
        <v>186</v>
      </c>
      <c r="C114" s="7">
        <v>2.0</v>
      </c>
      <c r="D114" s="7">
        <v>1.0</v>
      </c>
      <c r="E114" s="7" t="s">
        <v>162</v>
      </c>
      <c r="F114" s="8">
        <v>2.333333333</v>
      </c>
      <c r="G114" s="8">
        <v>2.0</v>
      </c>
      <c r="H114" s="8">
        <v>52.0</v>
      </c>
      <c r="I114" s="8">
        <v>38.0</v>
      </c>
      <c r="J114" s="8">
        <v>380.95</v>
      </c>
      <c r="K114" s="8">
        <v>114.75</v>
      </c>
      <c r="L114" s="8">
        <v>1436.0</v>
      </c>
      <c r="M114" s="8">
        <v>1485.0</v>
      </c>
    </row>
    <row r="115" ht="15.75" customHeight="1">
      <c r="A115" s="7" t="s">
        <v>509</v>
      </c>
      <c r="B115" s="7" t="s">
        <v>536</v>
      </c>
      <c r="C115" s="7">
        <v>1.0</v>
      </c>
      <c r="D115" s="7">
        <v>1.0</v>
      </c>
      <c r="E115" s="7" t="s">
        <v>492</v>
      </c>
      <c r="F115" s="8">
        <v>1.8</v>
      </c>
      <c r="G115" s="8">
        <v>2.0</v>
      </c>
      <c r="H115" s="8">
        <v>7.0</v>
      </c>
      <c r="I115" s="8">
        <v>16.0</v>
      </c>
      <c r="J115" s="7">
        <v>579.0</v>
      </c>
      <c r="K115" s="8">
        <v>192.2</v>
      </c>
      <c r="L115" s="8">
        <v>1714.0</v>
      </c>
      <c r="M115" s="8">
        <v>1621.0</v>
      </c>
    </row>
    <row r="116" ht="15.75" customHeight="1">
      <c r="A116" s="7" t="s">
        <v>551</v>
      </c>
      <c r="B116" s="7" t="s">
        <v>512</v>
      </c>
      <c r="C116" s="7">
        <v>1.0</v>
      </c>
      <c r="D116" s="7">
        <v>1.0</v>
      </c>
      <c r="E116" s="7" t="s">
        <v>492</v>
      </c>
      <c r="F116" s="8">
        <v>1.666666667</v>
      </c>
      <c r="G116" s="8">
        <v>2.0</v>
      </c>
      <c r="H116" s="8">
        <v>19.0</v>
      </c>
      <c r="I116" s="8">
        <v>2.0</v>
      </c>
      <c r="J116" s="8">
        <v>130.85</v>
      </c>
      <c r="K116" s="7">
        <v>559.0</v>
      </c>
      <c r="L116" s="8">
        <v>1582.0</v>
      </c>
      <c r="M116" s="8">
        <v>1822.0</v>
      </c>
    </row>
    <row r="117" ht="15.75" customHeight="1">
      <c r="A117" s="7" t="s">
        <v>628</v>
      </c>
      <c r="B117" s="7" t="s">
        <v>512</v>
      </c>
      <c r="C117" s="7">
        <v>2.0</v>
      </c>
      <c r="D117" s="7">
        <v>5.0</v>
      </c>
      <c r="E117" s="7" t="s">
        <v>492</v>
      </c>
      <c r="F117" s="8">
        <v>1.5</v>
      </c>
      <c r="G117" s="8">
        <v>2.0</v>
      </c>
      <c r="H117" s="8">
        <v>110.0</v>
      </c>
      <c r="I117" s="8">
        <v>2.0</v>
      </c>
      <c r="J117" s="8">
        <v>8.93</v>
      </c>
      <c r="K117" s="7">
        <v>559.0</v>
      </c>
      <c r="L117" s="8">
        <v>1177.0</v>
      </c>
      <c r="M117" s="8">
        <v>1822.0</v>
      </c>
    </row>
    <row r="118" ht="15.75" customHeight="1">
      <c r="A118" s="7" t="s">
        <v>53</v>
      </c>
      <c r="B118" s="7" t="s">
        <v>46</v>
      </c>
      <c r="C118" s="7">
        <v>2.0</v>
      </c>
      <c r="D118" s="7">
        <v>5.0</v>
      </c>
      <c r="E118" s="7" t="s">
        <v>13</v>
      </c>
      <c r="F118" s="8">
        <v>1.5</v>
      </c>
      <c r="G118" s="8">
        <v>2.0</v>
      </c>
      <c r="H118" s="8">
        <v>134.0</v>
      </c>
      <c r="I118" s="8">
        <v>89.0</v>
      </c>
      <c r="J118" s="8">
        <v>8.38</v>
      </c>
      <c r="K118" s="8">
        <v>8.08</v>
      </c>
      <c r="L118" s="8">
        <v>1115.0</v>
      </c>
      <c r="M118" s="8">
        <v>1265.0</v>
      </c>
    </row>
    <row r="119" ht="15.75" customHeight="1">
      <c r="A119" s="7" t="s">
        <v>620</v>
      </c>
      <c r="B119" s="7" t="s">
        <v>512</v>
      </c>
      <c r="C119" s="7">
        <v>0.0</v>
      </c>
      <c r="D119" s="7">
        <v>1.0</v>
      </c>
      <c r="E119" s="7" t="s">
        <v>492</v>
      </c>
      <c r="F119" s="8">
        <v>1.5</v>
      </c>
      <c r="G119" s="8">
        <v>2.0</v>
      </c>
      <c r="H119" s="8">
        <v>96.0</v>
      </c>
      <c r="I119" s="8">
        <v>2.0</v>
      </c>
      <c r="J119" s="8">
        <v>12.65</v>
      </c>
      <c r="K119" s="7">
        <v>559.0</v>
      </c>
      <c r="L119" s="8">
        <v>1227.0</v>
      </c>
      <c r="M119" s="8">
        <v>1822.0</v>
      </c>
    </row>
    <row r="120" ht="15.75" customHeight="1">
      <c r="A120" s="7" t="s">
        <v>573</v>
      </c>
      <c r="B120" s="7" t="s">
        <v>567</v>
      </c>
      <c r="C120" s="7">
        <v>1.0</v>
      </c>
      <c r="D120" s="7">
        <v>0.0</v>
      </c>
      <c r="E120" s="7" t="s">
        <v>492</v>
      </c>
      <c r="F120" s="8">
        <v>1.4</v>
      </c>
      <c r="G120" s="8">
        <v>2.0</v>
      </c>
      <c r="H120" s="8">
        <v>66.0</v>
      </c>
      <c r="I120" s="8">
        <v>37.0</v>
      </c>
      <c r="J120" s="8">
        <v>86.25</v>
      </c>
      <c r="K120" s="8">
        <v>92.35</v>
      </c>
      <c r="L120" s="8">
        <v>1362.0</v>
      </c>
      <c r="M120" s="8">
        <v>1487.0</v>
      </c>
    </row>
    <row r="121" ht="15.75" customHeight="1">
      <c r="A121" s="7" t="s">
        <v>198</v>
      </c>
      <c r="B121" s="7" t="s">
        <v>266</v>
      </c>
      <c r="C121" s="7">
        <v>1.0</v>
      </c>
      <c r="D121" s="7">
        <v>1.0</v>
      </c>
      <c r="E121" s="7" t="s">
        <v>162</v>
      </c>
      <c r="F121" s="8">
        <v>1.333333333</v>
      </c>
      <c r="G121" s="8">
        <v>2.0</v>
      </c>
      <c r="H121" s="8">
        <v>55.0</v>
      </c>
      <c r="I121" s="8">
        <v>119.0</v>
      </c>
      <c r="J121" s="8">
        <v>77.68</v>
      </c>
      <c r="K121" s="7">
        <v>6.0</v>
      </c>
      <c r="L121" s="8">
        <v>1426.0</v>
      </c>
      <c r="M121" s="8">
        <v>1155.0</v>
      </c>
    </row>
    <row r="122" ht="15.75" customHeight="1">
      <c r="A122" s="7" t="s">
        <v>154</v>
      </c>
      <c r="B122" s="7" t="s">
        <v>46</v>
      </c>
      <c r="C122" s="7">
        <v>0.0</v>
      </c>
      <c r="D122" s="7">
        <v>3.0</v>
      </c>
      <c r="E122" s="7" t="s">
        <v>13</v>
      </c>
      <c r="F122" s="8">
        <v>1.2</v>
      </c>
      <c r="G122" s="8">
        <v>2.0</v>
      </c>
      <c r="H122" s="8">
        <v>205.0</v>
      </c>
      <c r="I122" s="8">
        <v>89.0</v>
      </c>
      <c r="J122" s="8">
        <v>0.51</v>
      </c>
      <c r="K122" s="8">
        <v>8.08</v>
      </c>
      <c r="L122" s="8">
        <v>838.0</v>
      </c>
      <c r="M122" s="8">
        <v>1265.0</v>
      </c>
    </row>
    <row r="123" ht="15.75" customHeight="1">
      <c r="A123" s="7" t="s">
        <v>49</v>
      </c>
      <c r="B123" s="7" t="s">
        <v>46</v>
      </c>
      <c r="C123" s="7">
        <v>1.0</v>
      </c>
      <c r="D123" s="7">
        <v>1.0</v>
      </c>
      <c r="E123" s="7" t="s">
        <v>13</v>
      </c>
      <c r="F123" s="8">
        <v>1.111111111</v>
      </c>
      <c r="G123" s="8">
        <v>2.0</v>
      </c>
      <c r="H123" s="8">
        <v>70.0</v>
      </c>
      <c r="I123" s="8">
        <v>89.0</v>
      </c>
      <c r="J123" s="8">
        <v>15.1</v>
      </c>
      <c r="K123" s="8">
        <v>8.08</v>
      </c>
      <c r="L123" s="8">
        <v>1339.0</v>
      </c>
      <c r="M123" s="8">
        <v>1265.0</v>
      </c>
    </row>
    <row r="124" ht="15.75" customHeight="1">
      <c r="A124" s="7" t="s">
        <v>318</v>
      </c>
      <c r="B124" s="7" t="s">
        <v>266</v>
      </c>
      <c r="C124" s="7">
        <v>2.0</v>
      </c>
      <c r="D124" s="7">
        <v>4.0</v>
      </c>
      <c r="E124" s="7" t="s">
        <v>162</v>
      </c>
      <c r="F124" s="8">
        <v>1.0</v>
      </c>
      <c r="G124" s="8">
        <v>2.0</v>
      </c>
      <c r="H124" s="8">
        <v>193.0</v>
      </c>
      <c r="I124" s="8">
        <v>119.0</v>
      </c>
      <c r="J124" s="8">
        <v>0.1</v>
      </c>
      <c r="K124" s="7">
        <v>6.0</v>
      </c>
      <c r="L124" s="8">
        <v>878.0</v>
      </c>
      <c r="M124" s="8">
        <v>1155.0</v>
      </c>
    </row>
    <row r="125" ht="15.75" customHeight="1">
      <c r="A125" s="7" t="s">
        <v>610</v>
      </c>
      <c r="B125" s="7" t="s">
        <v>536</v>
      </c>
      <c r="C125" s="7">
        <v>1.0</v>
      </c>
      <c r="D125" s="7">
        <v>3.0</v>
      </c>
      <c r="E125" s="7" t="s">
        <v>492</v>
      </c>
      <c r="F125" s="8">
        <v>1.0</v>
      </c>
      <c r="G125" s="8">
        <v>2.0</v>
      </c>
      <c r="H125" s="8">
        <v>74.0</v>
      </c>
      <c r="I125" s="8">
        <v>16.0</v>
      </c>
      <c r="J125" s="8">
        <v>19.85</v>
      </c>
      <c r="K125" s="8">
        <v>192.2</v>
      </c>
      <c r="L125" s="8">
        <v>1325.0</v>
      </c>
      <c r="M125" s="8">
        <v>1621.0</v>
      </c>
    </row>
    <row r="126" ht="15.75" customHeight="1">
      <c r="A126" s="7" t="s">
        <v>412</v>
      </c>
      <c r="B126" s="7" t="s">
        <v>395</v>
      </c>
      <c r="C126" s="7">
        <v>1.0</v>
      </c>
      <c r="D126" s="7">
        <v>2.0</v>
      </c>
      <c r="E126" s="7" t="s">
        <v>664</v>
      </c>
      <c r="F126" s="8">
        <v>1.0</v>
      </c>
      <c r="G126" s="8">
        <v>2.0</v>
      </c>
      <c r="H126" s="8">
        <v>171.0</v>
      </c>
      <c r="I126" s="8">
        <v>178.0</v>
      </c>
      <c r="J126" s="8">
        <v>0.15</v>
      </c>
      <c r="K126" s="8">
        <v>0.775</v>
      </c>
      <c r="L126" s="8">
        <v>969.0</v>
      </c>
      <c r="M126" s="8">
        <v>941.0</v>
      </c>
    </row>
    <row r="127" ht="15.75" customHeight="1">
      <c r="A127" s="7" t="s">
        <v>634</v>
      </c>
      <c r="B127" s="7" t="s">
        <v>536</v>
      </c>
      <c r="C127" s="7">
        <v>0.0</v>
      </c>
      <c r="D127" s="7">
        <v>4.0</v>
      </c>
      <c r="E127" s="7" t="s">
        <v>492</v>
      </c>
      <c r="F127" s="8">
        <v>1.0</v>
      </c>
      <c r="G127" s="8">
        <v>2.0</v>
      </c>
      <c r="H127" s="8">
        <v>142.0</v>
      </c>
      <c r="I127" s="8">
        <v>16.0</v>
      </c>
      <c r="J127" s="8">
        <v>5.88</v>
      </c>
      <c r="K127" s="8">
        <v>192.2</v>
      </c>
      <c r="L127" s="8">
        <v>1074.0</v>
      </c>
      <c r="M127" s="8">
        <v>1621.0</v>
      </c>
    </row>
    <row r="128" ht="15.75" customHeight="1">
      <c r="A128" s="7" t="s">
        <v>123</v>
      </c>
      <c r="B128" s="7" t="s">
        <v>46</v>
      </c>
      <c r="C128" s="7">
        <v>0.0</v>
      </c>
      <c r="D128" s="7">
        <v>4.0</v>
      </c>
      <c r="E128" s="7" t="s">
        <v>13</v>
      </c>
      <c r="F128" s="8">
        <v>1.0</v>
      </c>
      <c r="G128" s="8">
        <v>2.0</v>
      </c>
      <c r="H128" s="8">
        <v>156.0</v>
      </c>
      <c r="I128" s="8">
        <v>89.0</v>
      </c>
      <c r="J128" s="8">
        <v>1.15</v>
      </c>
      <c r="K128" s="8">
        <v>8.08</v>
      </c>
      <c r="L128" s="8">
        <v>1018.0</v>
      </c>
      <c r="M128" s="8">
        <v>1265.0</v>
      </c>
    </row>
    <row r="129" ht="15.75" customHeight="1">
      <c r="A129" s="7" t="s">
        <v>640</v>
      </c>
      <c r="B129" s="7" t="s">
        <v>567</v>
      </c>
      <c r="C129" s="7">
        <v>1.0</v>
      </c>
      <c r="D129" s="7">
        <v>4.0</v>
      </c>
      <c r="E129" s="7" t="s">
        <v>492</v>
      </c>
      <c r="F129" s="8">
        <v>0.8</v>
      </c>
      <c r="G129" s="8">
        <v>2.0</v>
      </c>
      <c r="H129" s="8">
        <v>152.0</v>
      </c>
      <c r="I129" s="8">
        <v>37.0</v>
      </c>
      <c r="J129" s="8">
        <v>1.68</v>
      </c>
      <c r="K129" s="8">
        <v>92.35</v>
      </c>
      <c r="L129" s="8">
        <v>1029.0</v>
      </c>
      <c r="M129" s="8">
        <v>1487.0</v>
      </c>
    </row>
    <row r="130" ht="15.75" customHeight="1">
      <c r="A130" s="7" t="s">
        <v>65</v>
      </c>
      <c r="B130" s="7" t="s">
        <v>46</v>
      </c>
      <c r="C130" s="7">
        <v>0.0</v>
      </c>
      <c r="D130" s="7">
        <v>3.0</v>
      </c>
      <c r="E130" s="7" t="s">
        <v>13</v>
      </c>
      <c r="F130" s="8">
        <v>0.777777778</v>
      </c>
      <c r="G130" s="8">
        <v>2.0</v>
      </c>
      <c r="H130" s="8">
        <v>100.0</v>
      </c>
      <c r="I130" s="8">
        <v>89.0</v>
      </c>
      <c r="J130" s="8">
        <v>5.98</v>
      </c>
      <c r="K130" s="8">
        <v>8.08</v>
      </c>
      <c r="L130" s="8">
        <v>1212.0</v>
      </c>
      <c r="M130" s="8">
        <v>1265.0</v>
      </c>
    </row>
    <row r="131" ht="15.75" customHeight="1">
      <c r="A131" s="7" t="s">
        <v>607</v>
      </c>
      <c r="B131" s="7" t="s">
        <v>498</v>
      </c>
      <c r="C131" s="7">
        <v>1.0</v>
      </c>
      <c r="D131" s="7">
        <v>3.0</v>
      </c>
      <c r="E131" s="7" t="s">
        <v>492</v>
      </c>
      <c r="F131" s="8">
        <v>0.75</v>
      </c>
      <c r="G131" s="8">
        <v>2.0</v>
      </c>
      <c r="H131" s="8">
        <v>93.0</v>
      </c>
      <c r="I131" s="8">
        <v>9.0</v>
      </c>
      <c r="J131" s="8">
        <v>20.2</v>
      </c>
      <c r="K131" s="7">
        <v>882.0</v>
      </c>
      <c r="L131" s="8">
        <v>1235.0</v>
      </c>
      <c r="M131" s="8">
        <v>1679.0</v>
      </c>
    </row>
    <row r="132" ht="15.75" customHeight="1">
      <c r="A132" s="7" t="s">
        <v>208</v>
      </c>
      <c r="B132" s="7" t="s">
        <v>186</v>
      </c>
      <c r="C132" s="7">
        <v>0.0</v>
      </c>
      <c r="D132" s="7">
        <v>1.0</v>
      </c>
      <c r="E132" s="7" t="s">
        <v>162</v>
      </c>
      <c r="F132" s="8">
        <v>0.75</v>
      </c>
      <c r="G132" s="8">
        <v>2.0</v>
      </c>
      <c r="H132" s="8">
        <v>116.0</v>
      </c>
      <c r="I132" s="8">
        <v>38.0</v>
      </c>
      <c r="J132" s="8">
        <v>28.95</v>
      </c>
      <c r="K132" s="8">
        <v>114.75</v>
      </c>
      <c r="L132" s="8">
        <v>1165.0</v>
      </c>
      <c r="M132" s="8">
        <v>1485.0</v>
      </c>
    </row>
    <row r="133" ht="15.75" customHeight="1">
      <c r="A133" s="7" t="s">
        <v>269</v>
      </c>
      <c r="B133" s="7" t="s">
        <v>186</v>
      </c>
      <c r="C133" s="7">
        <v>0.0</v>
      </c>
      <c r="D133" s="7">
        <v>4.0</v>
      </c>
      <c r="E133" s="7" t="s">
        <v>162</v>
      </c>
      <c r="F133" s="8">
        <v>0.5</v>
      </c>
      <c r="G133" s="8">
        <v>2.0</v>
      </c>
      <c r="H133" s="8">
        <v>122.0</v>
      </c>
      <c r="I133" s="8">
        <v>38.0</v>
      </c>
      <c r="J133" s="8">
        <v>4.35</v>
      </c>
      <c r="K133" s="8">
        <v>114.75</v>
      </c>
      <c r="L133" s="8">
        <v>1145.0</v>
      </c>
      <c r="M133" s="8">
        <v>1485.0</v>
      </c>
    </row>
    <row r="134" ht="15.75" customHeight="1">
      <c r="A134" s="7" t="s">
        <v>618</v>
      </c>
      <c r="B134" s="7" t="s">
        <v>498</v>
      </c>
      <c r="C134" s="7">
        <v>0.0</v>
      </c>
      <c r="D134" s="7">
        <v>3.0</v>
      </c>
      <c r="E134" s="7" t="s">
        <v>492</v>
      </c>
      <c r="F134" s="8">
        <v>0.5</v>
      </c>
      <c r="G134" s="8">
        <v>2.0</v>
      </c>
      <c r="H134" s="8">
        <v>128.0</v>
      </c>
      <c r="I134" s="8">
        <v>9.0</v>
      </c>
      <c r="J134" s="8">
        <v>14.63</v>
      </c>
      <c r="K134" s="7">
        <v>882.0</v>
      </c>
      <c r="L134" s="8">
        <v>1127.0</v>
      </c>
      <c r="M134" s="8">
        <v>1679.0</v>
      </c>
    </row>
    <row r="135" ht="15.75" customHeight="1">
      <c r="A135" s="7" t="s">
        <v>559</v>
      </c>
      <c r="B135" s="7" t="s">
        <v>498</v>
      </c>
      <c r="C135" s="7">
        <v>0.0</v>
      </c>
      <c r="D135" s="7">
        <v>0.0</v>
      </c>
      <c r="E135" s="7" t="s">
        <v>492</v>
      </c>
      <c r="F135" s="8">
        <v>0.5</v>
      </c>
      <c r="G135" s="8">
        <v>2.0</v>
      </c>
      <c r="H135" s="8">
        <v>47.0</v>
      </c>
      <c r="I135" s="8">
        <v>9.0</v>
      </c>
      <c r="J135" s="8">
        <v>111.45</v>
      </c>
      <c r="K135" s="7">
        <v>882.0</v>
      </c>
      <c r="L135" s="8">
        <v>1442.0</v>
      </c>
      <c r="M135" s="8">
        <v>1679.0</v>
      </c>
    </row>
    <row r="136" ht="15.75" customHeight="1">
      <c r="A136" s="7" t="s">
        <v>646</v>
      </c>
      <c r="B136" s="7" t="s">
        <v>567</v>
      </c>
      <c r="C136" s="7">
        <v>0.0</v>
      </c>
      <c r="D136" s="7">
        <v>3.0</v>
      </c>
      <c r="E136" s="7" t="s">
        <v>492</v>
      </c>
      <c r="F136" s="8">
        <v>0.2</v>
      </c>
      <c r="G136" s="8">
        <v>2.0</v>
      </c>
      <c r="H136" s="8">
        <v>211.0</v>
      </c>
      <c r="I136" s="8">
        <v>37.0</v>
      </c>
      <c r="J136" s="8">
        <v>1.01</v>
      </c>
      <c r="K136" s="8">
        <v>92.35</v>
      </c>
      <c r="L136" s="8">
        <v>764.0</v>
      </c>
      <c r="M136" s="8">
        <v>1487.0</v>
      </c>
    </row>
    <row r="137" ht="15.75" customHeight="1">
      <c r="A137" s="7" t="s">
        <v>439</v>
      </c>
      <c r="B137" s="7" t="s">
        <v>426</v>
      </c>
      <c r="C137" s="7">
        <v>1.0</v>
      </c>
      <c r="D137" s="7">
        <v>1.0</v>
      </c>
      <c r="E137" s="7" t="s">
        <v>427</v>
      </c>
      <c r="F137" s="8">
        <v>2.111111111</v>
      </c>
      <c r="G137" s="8">
        <v>1.888888889</v>
      </c>
      <c r="H137" s="8">
        <v>44.0</v>
      </c>
      <c r="I137" s="8">
        <v>1.0</v>
      </c>
      <c r="J137" s="8">
        <v>125.8</v>
      </c>
      <c r="K137" s="7">
        <v>1090.0</v>
      </c>
      <c r="L137" s="8">
        <v>1464.0</v>
      </c>
      <c r="M137" s="8">
        <v>1838.0</v>
      </c>
    </row>
    <row r="138" ht="15.75" customHeight="1">
      <c r="A138" s="7" t="s">
        <v>454</v>
      </c>
      <c r="B138" s="7" t="s">
        <v>426</v>
      </c>
      <c r="C138" s="7">
        <v>0.0</v>
      </c>
      <c r="D138" s="7">
        <v>4.0</v>
      </c>
      <c r="E138" s="7" t="s">
        <v>427</v>
      </c>
      <c r="F138" s="8">
        <v>1.888888889</v>
      </c>
      <c r="G138" s="8">
        <v>1.888888889</v>
      </c>
      <c r="H138" s="8">
        <v>81.0</v>
      </c>
      <c r="I138" s="8">
        <v>1.0</v>
      </c>
      <c r="J138" s="8">
        <v>13.38</v>
      </c>
      <c r="K138" s="7">
        <v>1090.0</v>
      </c>
      <c r="L138" s="8">
        <v>1299.0</v>
      </c>
      <c r="M138" s="8">
        <v>1838.0</v>
      </c>
    </row>
    <row r="139" ht="15.75" customHeight="1">
      <c r="A139" s="7" t="s">
        <v>430</v>
      </c>
      <c r="B139" s="7" t="s">
        <v>426</v>
      </c>
      <c r="C139" s="7">
        <v>0.0</v>
      </c>
      <c r="D139" s="7">
        <v>0.0</v>
      </c>
      <c r="E139" s="7" t="s">
        <v>427</v>
      </c>
      <c r="F139" s="8">
        <v>1.555555556</v>
      </c>
      <c r="G139" s="8">
        <v>1.888888889</v>
      </c>
      <c r="H139" s="8">
        <v>3.0</v>
      </c>
      <c r="I139" s="8">
        <v>1.0</v>
      </c>
      <c r="J139" s="7">
        <v>608.0</v>
      </c>
      <c r="K139" s="7">
        <v>1090.0</v>
      </c>
      <c r="L139" s="8">
        <v>1771.0</v>
      </c>
      <c r="M139" s="8">
        <v>1838.0</v>
      </c>
    </row>
    <row r="140" ht="15.75" customHeight="1">
      <c r="A140" s="7" t="s">
        <v>448</v>
      </c>
      <c r="B140" s="7" t="s">
        <v>426</v>
      </c>
      <c r="C140" s="7">
        <v>2.0</v>
      </c>
      <c r="D140" s="7">
        <v>4.0</v>
      </c>
      <c r="E140" s="7" t="s">
        <v>427</v>
      </c>
      <c r="F140" s="8">
        <v>1.333333333</v>
      </c>
      <c r="G140" s="8">
        <v>1.888888889</v>
      </c>
      <c r="H140" s="8">
        <v>21.0</v>
      </c>
      <c r="I140" s="8">
        <v>1.0</v>
      </c>
      <c r="J140" s="8">
        <v>56.68</v>
      </c>
      <c r="K140" s="7">
        <v>1090.0</v>
      </c>
      <c r="L140" s="8">
        <v>1562.0</v>
      </c>
      <c r="M140" s="8">
        <v>1838.0</v>
      </c>
    </row>
    <row r="141" ht="15.75" customHeight="1">
      <c r="A141" s="7" t="s">
        <v>433</v>
      </c>
      <c r="B141" s="7" t="s">
        <v>426</v>
      </c>
      <c r="C141" s="7">
        <v>0.0</v>
      </c>
      <c r="D141" s="7">
        <v>2.0</v>
      </c>
      <c r="E141" s="7" t="s">
        <v>427</v>
      </c>
      <c r="F141" s="8">
        <v>1.333333333</v>
      </c>
      <c r="G141" s="8">
        <v>1.888888889</v>
      </c>
      <c r="H141" s="8">
        <v>13.0</v>
      </c>
      <c r="I141" s="8">
        <v>1.0</v>
      </c>
      <c r="J141" s="8">
        <v>395.4</v>
      </c>
      <c r="K141" s="7">
        <v>1090.0</v>
      </c>
      <c r="L141" s="8">
        <v>1641.0</v>
      </c>
      <c r="M141" s="8">
        <v>1838.0</v>
      </c>
    </row>
    <row r="142" ht="15.75" customHeight="1">
      <c r="A142" s="7" t="s">
        <v>451</v>
      </c>
      <c r="B142" s="7" t="s">
        <v>426</v>
      </c>
      <c r="C142" s="7">
        <v>1.0</v>
      </c>
      <c r="D142" s="7">
        <v>3.0</v>
      </c>
      <c r="E142" s="7" t="s">
        <v>427</v>
      </c>
      <c r="F142" s="8">
        <v>1.222222222</v>
      </c>
      <c r="G142" s="8">
        <v>1.888888889</v>
      </c>
      <c r="H142" s="8">
        <v>56.0</v>
      </c>
      <c r="I142" s="8">
        <v>1.0</v>
      </c>
      <c r="J142" s="8">
        <v>41.25</v>
      </c>
      <c r="K142" s="7">
        <v>1090.0</v>
      </c>
      <c r="L142" s="8">
        <v>1405.0</v>
      </c>
      <c r="M142" s="8">
        <v>1838.0</v>
      </c>
    </row>
    <row r="143" ht="15.75" customHeight="1">
      <c r="A143" s="7" t="s">
        <v>445</v>
      </c>
      <c r="B143" s="7" t="s">
        <v>426</v>
      </c>
      <c r="C143" s="7">
        <v>0.0</v>
      </c>
      <c r="D143" s="7">
        <v>1.0</v>
      </c>
      <c r="E143" s="7" t="s">
        <v>427</v>
      </c>
      <c r="F143" s="8">
        <v>1.222222222</v>
      </c>
      <c r="G143" s="8">
        <v>1.888888889</v>
      </c>
      <c r="H143" s="8">
        <v>29.0</v>
      </c>
      <c r="I143" s="8">
        <v>1.0</v>
      </c>
      <c r="J143" s="8">
        <v>75.85</v>
      </c>
      <c r="K143" s="7">
        <v>1090.0</v>
      </c>
      <c r="L143" s="8">
        <v>1515.0</v>
      </c>
      <c r="M143" s="8">
        <v>1838.0</v>
      </c>
    </row>
    <row r="144" ht="15.75" customHeight="1">
      <c r="A144" s="7" t="s">
        <v>436</v>
      </c>
      <c r="B144" s="7" t="s">
        <v>426</v>
      </c>
      <c r="C144" s="7">
        <v>0.0</v>
      </c>
      <c r="D144" s="7">
        <v>0.0</v>
      </c>
      <c r="E144" s="7" t="s">
        <v>427</v>
      </c>
      <c r="F144" s="8">
        <v>1.222222222</v>
      </c>
      <c r="G144" s="8">
        <v>1.888888889</v>
      </c>
      <c r="H144" s="8">
        <v>17.0</v>
      </c>
      <c r="I144" s="8">
        <v>1.0</v>
      </c>
      <c r="J144" s="8">
        <v>294.9</v>
      </c>
      <c r="K144" s="7">
        <v>1090.0</v>
      </c>
      <c r="L144" s="8">
        <v>1604.0</v>
      </c>
      <c r="M144" s="8">
        <v>1838.0</v>
      </c>
    </row>
    <row r="145" ht="15.75" customHeight="1">
      <c r="A145" s="7" t="s">
        <v>442</v>
      </c>
      <c r="B145" s="7" t="s">
        <v>426</v>
      </c>
      <c r="C145" s="7">
        <v>0.0</v>
      </c>
      <c r="D145" s="7">
        <v>2.0</v>
      </c>
      <c r="E145" s="7" t="s">
        <v>427</v>
      </c>
      <c r="F145" s="8">
        <v>1.111111111</v>
      </c>
      <c r="G145" s="8">
        <v>1.888888889</v>
      </c>
      <c r="H145" s="8">
        <v>50.0</v>
      </c>
      <c r="I145" s="8">
        <v>1.0</v>
      </c>
      <c r="J145" s="8">
        <v>96.05</v>
      </c>
      <c r="K145" s="7">
        <v>1090.0</v>
      </c>
      <c r="L145" s="8">
        <v>1440.0</v>
      </c>
      <c r="M145" s="8">
        <v>1838.0</v>
      </c>
    </row>
    <row r="146" ht="15.75" customHeight="1">
      <c r="A146" s="7" t="s">
        <v>561</v>
      </c>
      <c r="B146" s="7" t="s">
        <v>557</v>
      </c>
      <c r="C146" s="7">
        <v>1.0</v>
      </c>
      <c r="D146" s="7">
        <v>0.0</v>
      </c>
      <c r="E146" s="7" t="s">
        <v>492</v>
      </c>
      <c r="F146" s="8">
        <v>2.2</v>
      </c>
      <c r="G146" s="8">
        <v>1.8</v>
      </c>
      <c r="H146" s="8">
        <v>35.0</v>
      </c>
      <c r="I146" s="8">
        <v>51.0</v>
      </c>
      <c r="J146" s="8">
        <v>123.8</v>
      </c>
      <c r="K146" s="8">
        <v>125.88</v>
      </c>
      <c r="L146" s="8">
        <v>1493.0</v>
      </c>
      <c r="M146" s="8">
        <v>1440.0</v>
      </c>
    </row>
    <row r="147" ht="15.75" customHeight="1">
      <c r="A147" s="7" t="s">
        <v>515</v>
      </c>
      <c r="B147" s="7" t="s">
        <v>557</v>
      </c>
      <c r="C147" s="7">
        <v>2.0</v>
      </c>
      <c r="D147" s="7">
        <v>2.0</v>
      </c>
      <c r="E147" s="7" t="s">
        <v>492</v>
      </c>
      <c r="F147" s="8">
        <v>2.0</v>
      </c>
      <c r="G147" s="8">
        <v>1.8</v>
      </c>
      <c r="H147" s="8">
        <v>15.0</v>
      </c>
      <c r="I147" s="8">
        <v>51.0</v>
      </c>
      <c r="J147" s="8">
        <v>369.4</v>
      </c>
      <c r="K147" s="8">
        <v>125.88</v>
      </c>
      <c r="L147" s="8">
        <v>1632.0</v>
      </c>
      <c r="M147" s="8">
        <v>1440.0</v>
      </c>
    </row>
    <row r="148" ht="15.75" customHeight="1">
      <c r="A148" s="7" t="s">
        <v>564</v>
      </c>
      <c r="B148" s="7" t="s">
        <v>557</v>
      </c>
      <c r="C148" s="7">
        <v>1.0</v>
      </c>
      <c r="D148" s="7">
        <v>1.0</v>
      </c>
      <c r="E148" s="7" t="s">
        <v>492</v>
      </c>
      <c r="F148" s="8">
        <v>1.2</v>
      </c>
      <c r="G148" s="8">
        <v>1.8</v>
      </c>
      <c r="H148" s="8">
        <v>65.0</v>
      </c>
      <c r="I148" s="8">
        <v>51.0</v>
      </c>
      <c r="J148" s="8">
        <v>103.15</v>
      </c>
      <c r="K148" s="8">
        <v>125.88</v>
      </c>
      <c r="L148" s="8">
        <v>1372.0</v>
      </c>
      <c r="M148" s="8">
        <v>1440.0</v>
      </c>
    </row>
    <row r="149" ht="15.75" customHeight="1">
      <c r="A149" s="7" t="s">
        <v>84</v>
      </c>
      <c r="B149" s="7" t="s">
        <v>87</v>
      </c>
      <c r="C149" s="7">
        <v>1.0</v>
      </c>
      <c r="D149" s="7">
        <v>0.0</v>
      </c>
      <c r="E149" s="7" t="s">
        <v>13</v>
      </c>
      <c r="F149" s="8">
        <v>1.0</v>
      </c>
      <c r="G149" s="8">
        <v>1.8</v>
      </c>
      <c r="H149" s="8">
        <v>97.0</v>
      </c>
      <c r="I149" s="8">
        <v>148.0</v>
      </c>
      <c r="J149" s="8">
        <v>7.18</v>
      </c>
      <c r="K149" s="8">
        <v>5.3</v>
      </c>
      <c r="L149" s="8">
        <v>1219.0</v>
      </c>
      <c r="M149" s="8">
        <v>1058.0</v>
      </c>
    </row>
    <row r="150" ht="15.75" customHeight="1">
      <c r="A150" s="7" t="s">
        <v>631</v>
      </c>
      <c r="B150" s="7" t="s">
        <v>557</v>
      </c>
      <c r="C150" s="7">
        <v>0.0</v>
      </c>
      <c r="D150" s="7">
        <v>6.0</v>
      </c>
      <c r="E150" s="7" t="s">
        <v>492</v>
      </c>
      <c r="F150" s="8">
        <v>1.0</v>
      </c>
      <c r="G150" s="8">
        <v>1.8</v>
      </c>
      <c r="H150" s="8">
        <v>169.0</v>
      </c>
      <c r="I150" s="8">
        <v>51.0</v>
      </c>
      <c r="J150" s="8">
        <v>8.03</v>
      </c>
      <c r="K150" s="8">
        <v>125.88</v>
      </c>
      <c r="L150" s="8">
        <v>975.0</v>
      </c>
      <c r="M150" s="8">
        <v>1440.0</v>
      </c>
    </row>
    <row r="151" ht="15.75" customHeight="1">
      <c r="A151" s="7" t="s">
        <v>43</v>
      </c>
      <c r="B151" s="7" t="s">
        <v>87</v>
      </c>
      <c r="C151" s="7">
        <v>0.0</v>
      </c>
      <c r="D151" s="7">
        <v>1.0</v>
      </c>
      <c r="E151" s="7" t="s">
        <v>13</v>
      </c>
      <c r="F151" s="8">
        <v>1.0</v>
      </c>
      <c r="G151" s="8">
        <v>1.8</v>
      </c>
      <c r="H151" s="8">
        <v>111.0</v>
      </c>
      <c r="I151" s="8">
        <v>148.0</v>
      </c>
      <c r="J151" s="8">
        <v>8.58</v>
      </c>
      <c r="K151" s="8">
        <v>5.3</v>
      </c>
      <c r="L151" s="8">
        <v>1171.0</v>
      </c>
      <c r="M151" s="8">
        <v>1058.0</v>
      </c>
    </row>
    <row r="152" ht="15.75" customHeight="1">
      <c r="A152" s="7" t="s">
        <v>78</v>
      </c>
      <c r="B152" s="7" t="s">
        <v>87</v>
      </c>
      <c r="C152" s="7">
        <v>2.0</v>
      </c>
      <c r="D152" s="7">
        <v>3.0</v>
      </c>
      <c r="E152" s="7" t="s">
        <v>13</v>
      </c>
      <c r="F152" s="8">
        <v>0.75</v>
      </c>
      <c r="G152" s="8">
        <v>1.8</v>
      </c>
      <c r="H152" s="8">
        <v>155.0</v>
      </c>
      <c r="I152" s="8">
        <v>148.0</v>
      </c>
      <c r="J152" s="8">
        <v>5.5</v>
      </c>
      <c r="K152" s="8">
        <v>5.3</v>
      </c>
      <c r="L152" s="8">
        <v>1019.0</v>
      </c>
      <c r="M152" s="8">
        <v>1058.0</v>
      </c>
    </row>
    <row r="153" ht="15.75" customHeight="1">
      <c r="A153" s="7" t="s">
        <v>613</v>
      </c>
      <c r="B153" s="7" t="s">
        <v>557</v>
      </c>
      <c r="C153" s="7">
        <v>0.0</v>
      </c>
      <c r="D153" s="7">
        <v>0.0</v>
      </c>
      <c r="E153" s="7" t="s">
        <v>492</v>
      </c>
      <c r="F153" s="8">
        <v>0.6</v>
      </c>
      <c r="G153" s="8">
        <v>1.8</v>
      </c>
      <c r="H153" s="8">
        <v>108.0</v>
      </c>
      <c r="I153" s="8">
        <v>51.0</v>
      </c>
      <c r="J153" s="8">
        <v>17.6</v>
      </c>
      <c r="K153" s="8">
        <v>125.88</v>
      </c>
      <c r="L153" s="8">
        <v>1181.0</v>
      </c>
      <c r="M153" s="8">
        <v>1440.0</v>
      </c>
    </row>
    <row r="154" ht="15.75" customHeight="1">
      <c r="A154" s="7" t="s">
        <v>16</v>
      </c>
      <c r="B154" s="7" t="s">
        <v>72</v>
      </c>
      <c r="C154" s="7">
        <v>2.0</v>
      </c>
      <c r="D154" s="7">
        <v>0.0</v>
      </c>
      <c r="E154" s="7" t="s">
        <v>13</v>
      </c>
      <c r="F154" s="8">
        <v>3.555555556</v>
      </c>
      <c r="G154" s="8">
        <v>1.777777778</v>
      </c>
      <c r="H154" s="8">
        <v>24.0</v>
      </c>
      <c r="I154" s="8">
        <v>78.0</v>
      </c>
      <c r="J154" s="8">
        <v>131.7</v>
      </c>
      <c r="K154" s="8">
        <v>5.8</v>
      </c>
      <c r="L154" s="8">
        <v>1555.0</v>
      </c>
      <c r="M154" s="8">
        <v>1305.0</v>
      </c>
    </row>
    <row r="155" ht="15.75" customHeight="1">
      <c r="A155" s="7" t="s">
        <v>24</v>
      </c>
      <c r="B155" s="7" t="s">
        <v>72</v>
      </c>
      <c r="C155" s="7">
        <v>3.0</v>
      </c>
      <c r="D155" s="7">
        <v>0.0</v>
      </c>
      <c r="E155" s="7" t="s">
        <v>13</v>
      </c>
      <c r="F155" s="8">
        <v>2.666666667</v>
      </c>
      <c r="G155" s="8">
        <v>1.777777778</v>
      </c>
      <c r="H155" s="8">
        <v>39.0</v>
      </c>
      <c r="I155" s="8">
        <v>78.0</v>
      </c>
      <c r="J155" s="8">
        <v>40.33</v>
      </c>
      <c r="K155" s="8">
        <v>5.8</v>
      </c>
      <c r="L155" s="8">
        <v>1484.0</v>
      </c>
      <c r="M155" s="8">
        <v>1305.0</v>
      </c>
    </row>
    <row r="156" ht="15.75" customHeight="1">
      <c r="A156" s="7" t="s">
        <v>32</v>
      </c>
      <c r="B156" s="7" t="s">
        <v>72</v>
      </c>
      <c r="C156" s="7">
        <v>3.0</v>
      </c>
      <c r="D156" s="7">
        <v>2.0</v>
      </c>
      <c r="E156" s="7" t="s">
        <v>13</v>
      </c>
      <c r="F156" s="8">
        <v>2.555555556</v>
      </c>
      <c r="G156" s="8">
        <v>1.777777778</v>
      </c>
      <c r="H156" s="8">
        <v>53.0</v>
      </c>
      <c r="I156" s="8">
        <v>78.0</v>
      </c>
      <c r="J156" s="8">
        <v>23.1</v>
      </c>
      <c r="K156" s="8">
        <v>5.8</v>
      </c>
      <c r="L156" s="8">
        <v>1436.0</v>
      </c>
      <c r="M156" s="8">
        <v>1305.0</v>
      </c>
    </row>
    <row r="157" ht="15.75" customHeight="1">
      <c r="A157" s="7" t="s">
        <v>62</v>
      </c>
      <c r="B157" s="7" t="s">
        <v>72</v>
      </c>
      <c r="C157" s="7">
        <v>2.0</v>
      </c>
      <c r="D157" s="7">
        <v>0.0</v>
      </c>
      <c r="E157" s="7" t="s">
        <v>13</v>
      </c>
      <c r="F157" s="8">
        <v>1.666666667</v>
      </c>
      <c r="G157" s="8">
        <v>1.777777778</v>
      </c>
      <c r="H157" s="8">
        <v>75.0</v>
      </c>
      <c r="I157" s="8">
        <v>78.0</v>
      </c>
      <c r="J157" s="8">
        <v>5.78</v>
      </c>
      <c r="K157" s="8">
        <v>5.8</v>
      </c>
      <c r="L157" s="8">
        <v>1323.0</v>
      </c>
      <c r="M157" s="8">
        <v>1305.0</v>
      </c>
    </row>
    <row r="158" ht="15.75" customHeight="1">
      <c r="A158" s="7" t="s">
        <v>53</v>
      </c>
      <c r="B158" s="7" t="s">
        <v>72</v>
      </c>
      <c r="C158" s="7">
        <v>0.0</v>
      </c>
      <c r="D158" s="7">
        <v>0.0</v>
      </c>
      <c r="E158" s="7" t="s">
        <v>13</v>
      </c>
      <c r="F158" s="8">
        <v>1.5</v>
      </c>
      <c r="G158" s="8">
        <v>1.777777778</v>
      </c>
      <c r="H158" s="8">
        <v>134.0</v>
      </c>
      <c r="I158" s="8">
        <v>78.0</v>
      </c>
      <c r="J158" s="8">
        <v>8.38</v>
      </c>
      <c r="K158" s="8">
        <v>5.8</v>
      </c>
      <c r="L158" s="8">
        <v>1115.0</v>
      </c>
      <c r="M158" s="8">
        <v>1305.0</v>
      </c>
    </row>
    <row r="159" ht="15.75" customHeight="1">
      <c r="A159" s="7" t="s">
        <v>46</v>
      </c>
      <c r="B159" s="7" t="s">
        <v>72</v>
      </c>
      <c r="C159" s="7">
        <v>2.0</v>
      </c>
      <c r="D159" s="7">
        <v>1.0</v>
      </c>
      <c r="E159" s="7" t="s">
        <v>13</v>
      </c>
      <c r="F159" s="8">
        <v>1.444444444</v>
      </c>
      <c r="G159" s="8">
        <v>1.777777778</v>
      </c>
      <c r="H159" s="8">
        <v>89.0</v>
      </c>
      <c r="I159" s="8">
        <v>78.0</v>
      </c>
      <c r="J159" s="8">
        <v>8.08</v>
      </c>
      <c r="K159" s="8">
        <v>5.8</v>
      </c>
      <c r="L159" s="8">
        <v>1265.0</v>
      </c>
      <c r="M159" s="8">
        <v>1305.0</v>
      </c>
    </row>
    <row r="160" ht="15.75" customHeight="1">
      <c r="A160" s="7" t="s">
        <v>154</v>
      </c>
      <c r="B160" s="7" t="s">
        <v>72</v>
      </c>
      <c r="C160" s="7">
        <v>0.0</v>
      </c>
      <c r="D160" s="7">
        <v>7.0</v>
      </c>
      <c r="E160" s="7" t="s">
        <v>13</v>
      </c>
      <c r="F160" s="8">
        <v>1.2</v>
      </c>
      <c r="G160" s="8">
        <v>1.777777778</v>
      </c>
      <c r="H160" s="8">
        <v>205.0</v>
      </c>
      <c r="I160" s="8">
        <v>78.0</v>
      </c>
      <c r="J160" s="8">
        <v>0.51</v>
      </c>
      <c r="K160" s="8">
        <v>5.8</v>
      </c>
      <c r="L160" s="8">
        <v>838.0</v>
      </c>
      <c r="M160" s="8">
        <v>1305.0</v>
      </c>
    </row>
    <row r="161" ht="15.75" customHeight="1">
      <c r="A161" s="7" t="s">
        <v>84</v>
      </c>
      <c r="B161" s="7" t="s">
        <v>72</v>
      </c>
      <c r="C161" s="7">
        <v>3.0</v>
      </c>
      <c r="D161" s="7">
        <v>1.0</v>
      </c>
      <c r="E161" s="7" t="s">
        <v>13</v>
      </c>
      <c r="F161" s="8">
        <v>1.0</v>
      </c>
      <c r="G161" s="8">
        <v>1.777777778</v>
      </c>
      <c r="H161" s="8">
        <v>97.0</v>
      </c>
      <c r="I161" s="8">
        <v>78.0</v>
      </c>
      <c r="J161" s="8">
        <v>7.18</v>
      </c>
      <c r="K161" s="8">
        <v>5.8</v>
      </c>
      <c r="L161" s="8">
        <v>1219.0</v>
      </c>
      <c r="M161" s="8">
        <v>1305.0</v>
      </c>
    </row>
    <row r="162" ht="15.75" customHeight="1">
      <c r="A162" s="7" t="s">
        <v>123</v>
      </c>
      <c r="B162" s="7" t="s">
        <v>72</v>
      </c>
      <c r="C162" s="7">
        <v>0.0</v>
      </c>
      <c r="D162" s="7">
        <v>5.0</v>
      </c>
      <c r="E162" s="7" t="s">
        <v>13</v>
      </c>
      <c r="F162" s="8">
        <v>1.0</v>
      </c>
      <c r="G162" s="8">
        <v>1.777777778</v>
      </c>
      <c r="H162" s="8">
        <v>156.0</v>
      </c>
      <c r="I162" s="8">
        <v>78.0</v>
      </c>
      <c r="J162" s="8">
        <v>1.15</v>
      </c>
      <c r="K162" s="8">
        <v>5.8</v>
      </c>
      <c r="L162" s="8">
        <v>1018.0</v>
      </c>
      <c r="M162" s="8">
        <v>1305.0</v>
      </c>
    </row>
    <row r="163" ht="15.75" customHeight="1">
      <c r="A163" s="7" t="s">
        <v>512</v>
      </c>
      <c r="B163" s="7" t="s">
        <v>551</v>
      </c>
      <c r="C163" s="7">
        <v>3.0</v>
      </c>
      <c r="D163" s="7">
        <v>1.0</v>
      </c>
      <c r="E163" s="7" t="s">
        <v>492</v>
      </c>
      <c r="F163" s="8">
        <v>4.25</v>
      </c>
      <c r="G163" s="8">
        <v>1.75</v>
      </c>
      <c r="H163" s="8">
        <v>2.0</v>
      </c>
      <c r="I163" s="8">
        <v>19.0</v>
      </c>
      <c r="J163" s="7">
        <v>559.0</v>
      </c>
      <c r="K163" s="8">
        <v>130.85</v>
      </c>
      <c r="L163" s="8">
        <v>1822.0</v>
      </c>
      <c r="M163" s="8">
        <v>1582.0</v>
      </c>
    </row>
    <row r="164" ht="15.75" customHeight="1">
      <c r="A164" s="7" t="s">
        <v>620</v>
      </c>
      <c r="B164" s="7" t="s">
        <v>551</v>
      </c>
      <c r="C164" s="7">
        <v>2.0</v>
      </c>
      <c r="D164" s="7">
        <v>3.0</v>
      </c>
      <c r="E164" s="7" t="s">
        <v>492</v>
      </c>
      <c r="F164" s="8">
        <v>1.5</v>
      </c>
      <c r="G164" s="8">
        <v>1.75</v>
      </c>
      <c r="H164" s="8">
        <v>96.0</v>
      </c>
      <c r="I164" s="8">
        <v>19.0</v>
      </c>
      <c r="J164" s="8">
        <v>12.65</v>
      </c>
      <c r="K164" s="8">
        <v>130.85</v>
      </c>
      <c r="L164" s="8">
        <v>1227.0</v>
      </c>
      <c r="M164" s="8">
        <v>1582.0</v>
      </c>
    </row>
    <row r="165" ht="15.75" customHeight="1">
      <c r="A165" s="7" t="s">
        <v>628</v>
      </c>
      <c r="B165" s="7" t="s">
        <v>551</v>
      </c>
      <c r="C165" s="7">
        <v>0.0</v>
      </c>
      <c r="D165" s="7">
        <v>1.0</v>
      </c>
      <c r="E165" s="7" t="s">
        <v>492</v>
      </c>
      <c r="F165" s="8">
        <v>1.5</v>
      </c>
      <c r="G165" s="8">
        <v>1.75</v>
      </c>
      <c r="H165" s="8">
        <v>110.0</v>
      </c>
      <c r="I165" s="8">
        <v>19.0</v>
      </c>
      <c r="J165" s="8">
        <v>8.93</v>
      </c>
      <c r="K165" s="8">
        <v>130.85</v>
      </c>
      <c r="L165" s="8">
        <v>1177.0</v>
      </c>
      <c r="M165" s="8">
        <v>1582.0</v>
      </c>
    </row>
    <row r="166" ht="15.75" customHeight="1">
      <c r="A166" s="7" t="s">
        <v>183</v>
      </c>
      <c r="B166" s="7" t="s">
        <v>164</v>
      </c>
      <c r="C166" s="7">
        <v>1.0</v>
      </c>
      <c r="D166" s="7">
        <v>0.0</v>
      </c>
      <c r="E166" s="7" t="s">
        <v>162</v>
      </c>
      <c r="F166" s="8">
        <v>1.25</v>
      </c>
      <c r="G166" s="8">
        <v>1.75</v>
      </c>
      <c r="H166" s="8">
        <v>40.0</v>
      </c>
      <c r="I166" s="8">
        <v>18.0</v>
      </c>
      <c r="J166" s="8">
        <v>142.65</v>
      </c>
      <c r="K166" s="8">
        <v>286.5</v>
      </c>
      <c r="L166" s="8">
        <v>1483.0</v>
      </c>
      <c r="M166" s="8">
        <v>1585.0</v>
      </c>
    </row>
    <row r="167" ht="15.75" customHeight="1">
      <c r="A167" s="7" t="s">
        <v>226</v>
      </c>
      <c r="B167" s="7" t="s">
        <v>164</v>
      </c>
      <c r="C167" s="7">
        <v>1.0</v>
      </c>
      <c r="D167" s="7">
        <v>3.0</v>
      </c>
      <c r="E167" s="7" t="s">
        <v>162</v>
      </c>
      <c r="F167" s="8">
        <v>1.0</v>
      </c>
      <c r="G167" s="8">
        <v>1.75</v>
      </c>
      <c r="H167" s="8">
        <v>99.0</v>
      </c>
      <c r="I167" s="8">
        <v>18.0</v>
      </c>
      <c r="J167" s="8">
        <v>18.7</v>
      </c>
      <c r="K167" s="8">
        <v>286.5</v>
      </c>
      <c r="L167" s="8">
        <v>1215.0</v>
      </c>
      <c r="M167" s="8">
        <v>1585.0</v>
      </c>
    </row>
    <row r="168" ht="15.75" customHeight="1">
      <c r="A168" s="7" t="s">
        <v>263</v>
      </c>
      <c r="B168" s="7" t="s">
        <v>164</v>
      </c>
      <c r="C168" s="7">
        <v>1.0</v>
      </c>
      <c r="D168" s="7">
        <v>3.0</v>
      </c>
      <c r="E168" s="7" t="s">
        <v>162</v>
      </c>
      <c r="F168" s="8">
        <v>1.0</v>
      </c>
      <c r="G168" s="8">
        <v>1.75</v>
      </c>
      <c r="H168" s="8">
        <v>117.0</v>
      </c>
      <c r="I168" s="8">
        <v>18.0</v>
      </c>
      <c r="J168" s="8">
        <v>4.78</v>
      </c>
      <c r="K168" s="8">
        <v>286.5</v>
      </c>
      <c r="L168" s="8">
        <v>1164.0</v>
      </c>
      <c r="M168" s="8">
        <v>1585.0</v>
      </c>
    </row>
    <row r="169" ht="15.75" customHeight="1">
      <c r="A169" s="7" t="s">
        <v>217</v>
      </c>
      <c r="B169" s="7" t="s">
        <v>164</v>
      </c>
      <c r="C169" s="7">
        <v>1.0</v>
      </c>
      <c r="D169" s="7">
        <v>1.0</v>
      </c>
      <c r="E169" s="7" t="s">
        <v>162</v>
      </c>
      <c r="F169" s="8">
        <v>1.0</v>
      </c>
      <c r="G169" s="8">
        <v>1.75</v>
      </c>
      <c r="H169" s="8">
        <v>126.0</v>
      </c>
      <c r="I169" s="8">
        <v>18.0</v>
      </c>
      <c r="J169" s="8">
        <v>21.78</v>
      </c>
      <c r="K169" s="8">
        <v>286.5</v>
      </c>
      <c r="L169" s="8">
        <v>1130.0</v>
      </c>
      <c r="M169" s="8">
        <v>1585.0</v>
      </c>
    </row>
    <row r="170" ht="15.75" customHeight="1">
      <c r="A170" s="7" t="s">
        <v>340</v>
      </c>
      <c r="B170" s="7" t="s">
        <v>375</v>
      </c>
      <c r="C170" s="7">
        <v>3.0</v>
      </c>
      <c r="D170" s="7">
        <v>0.0</v>
      </c>
      <c r="E170" s="7" t="s">
        <v>664</v>
      </c>
      <c r="F170" s="8">
        <v>2.9</v>
      </c>
      <c r="G170" s="8">
        <v>1.7</v>
      </c>
      <c r="H170" s="8">
        <v>43.0</v>
      </c>
      <c r="I170" s="8">
        <v>71.0</v>
      </c>
      <c r="J170" s="8">
        <v>172.13</v>
      </c>
      <c r="K170" s="8">
        <v>8.29</v>
      </c>
      <c r="L170" s="8">
        <v>1474.0</v>
      </c>
      <c r="M170" s="8">
        <v>1333.0</v>
      </c>
    </row>
    <row r="171" ht="15.75" customHeight="1">
      <c r="A171" s="7" t="s">
        <v>395</v>
      </c>
      <c r="B171" s="7" t="s">
        <v>375</v>
      </c>
      <c r="C171" s="7">
        <v>1.0</v>
      </c>
      <c r="D171" s="7">
        <v>1.0</v>
      </c>
      <c r="E171" s="7" t="s">
        <v>664</v>
      </c>
      <c r="F171" s="8">
        <v>2.5</v>
      </c>
      <c r="G171" s="8">
        <v>1.7</v>
      </c>
      <c r="H171" s="8">
        <v>178.0</v>
      </c>
      <c r="I171" s="8">
        <v>71.0</v>
      </c>
      <c r="J171" s="8">
        <v>0.775</v>
      </c>
      <c r="K171" s="8">
        <v>8.29</v>
      </c>
      <c r="L171" s="8">
        <v>941.0</v>
      </c>
      <c r="M171" s="8">
        <v>1333.0</v>
      </c>
    </row>
    <row r="172" ht="15.75" customHeight="1">
      <c r="A172" s="7" t="s">
        <v>337</v>
      </c>
      <c r="B172" s="7" t="s">
        <v>375</v>
      </c>
      <c r="C172" s="7">
        <v>1.0</v>
      </c>
      <c r="D172" s="7">
        <v>0.0</v>
      </c>
      <c r="E172" s="7" t="s">
        <v>664</v>
      </c>
      <c r="F172" s="8">
        <v>2.285714286</v>
      </c>
      <c r="G172" s="8">
        <v>1.7</v>
      </c>
      <c r="H172" s="8">
        <v>14.0</v>
      </c>
      <c r="I172" s="8">
        <v>71.0</v>
      </c>
      <c r="J172" s="8">
        <v>204.4</v>
      </c>
      <c r="K172" s="8">
        <v>8.29</v>
      </c>
      <c r="L172" s="8">
        <v>1635.0</v>
      </c>
      <c r="M172" s="8">
        <v>1333.0</v>
      </c>
    </row>
    <row r="173" ht="15.75" customHeight="1">
      <c r="A173" s="7" t="s">
        <v>349</v>
      </c>
      <c r="B173" s="7" t="s">
        <v>375</v>
      </c>
      <c r="C173" s="7">
        <v>2.0</v>
      </c>
      <c r="D173" s="7">
        <v>1.0</v>
      </c>
      <c r="E173" s="7" t="s">
        <v>664</v>
      </c>
      <c r="F173" s="8">
        <v>1.5</v>
      </c>
      <c r="G173" s="8">
        <v>1.7</v>
      </c>
      <c r="H173" s="8">
        <v>61.0</v>
      </c>
      <c r="I173" s="8">
        <v>71.0</v>
      </c>
      <c r="J173" s="7">
        <v>12.0</v>
      </c>
      <c r="K173" s="8">
        <v>8.29</v>
      </c>
      <c r="L173" s="8">
        <v>1389.0</v>
      </c>
      <c r="M173" s="8">
        <v>1333.0</v>
      </c>
    </row>
    <row r="174" ht="15.75" customHeight="1">
      <c r="A174" s="7" t="s">
        <v>356</v>
      </c>
      <c r="B174" s="7" t="s">
        <v>375</v>
      </c>
      <c r="C174" s="7">
        <v>2.0</v>
      </c>
      <c r="D174" s="7">
        <v>1.0</v>
      </c>
      <c r="E174" s="7" t="s">
        <v>664</v>
      </c>
      <c r="F174" s="8">
        <v>1.285714286</v>
      </c>
      <c r="G174" s="8">
        <v>1.7</v>
      </c>
      <c r="H174" s="8">
        <v>34.0</v>
      </c>
      <c r="I174" s="8">
        <v>71.0</v>
      </c>
      <c r="J174" s="8">
        <v>11.95</v>
      </c>
      <c r="K174" s="8">
        <v>8.29</v>
      </c>
      <c r="L174" s="8">
        <v>1500.0</v>
      </c>
      <c r="M174" s="8">
        <v>1333.0</v>
      </c>
    </row>
    <row r="175" ht="15.75" customHeight="1">
      <c r="A175" s="7" t="s">
        <v>343</v>
      </c>
      <c r="B175" s="7" t="s">
        <v>375</v>
      </c>
      <c r="C175" s="7">
        <v>2.0</v>
      </c>
      <c r="D175" s="7">
        <v>0.0</v>
      </c>
      <c r="E175" s="7" t="s">
        <v>664</v>
      </c>
      <c r="F175" s="8">
        <v>1.285714286</v>
      </c>
      <c r="G175" s="8">
        <v>1.7</v>
      </c>
      <c r="H175" s="8">
        <v>12.0</v>
      </c>
      <c r="I175" s="8">
        <v>71.0</v>
      </c>
      <c r="J175" s="8">
        <v>201.3</v>
      </c>
      <c r="K175" s="8">
        <v>8.29</v>
      </c>
      <c r="L175" s="8">
        <v>1650.0</v>
      </c>
      <c r="M175" s="8">
        <v>1333.0</v>
      </c>
    </row>
    <row r="176" ht="15.75" customHeight="1">
      <c r="A176" s="7" t="s">
        <v>346</v>
      </c>
      <c r="B176" s="7" t="s">
        <v>375</v>
      </c>
      <c r="C176" s="7">
        <v>1.0</v>
      </c>
      <c r="D176" s="7">
        <v>1.0</v>
      </c>
      <c r="E176" s="7" t="s">
        <v>664</v>
      </c>
      <c r="F176" s="8">
        <v>0.714285714</v>
      </c>
      <c r="G176" s="8">
        <v>1.7</v>
      </c>
      <c r="H176" s="8">
        <v>62.0</v>
      </c>
      <c r="I176" s="8">
        <v>71.0</v>
      </c>
      <c r="J176" s="8">
        <v>62.95</v>
      </c>
      <c r="K176" s="8">
        <v>8.29</v>
      </c>
      <c r="L176" s="8">
        <v>1382.0</v>
      </c>
      <c r="M176" s="8">
        <v>1333.0</v>
      </c>
    </row>
    <row r="177" ht="15.75" customHeight="1">
      <c r="A177" s="7" t="s">
        <v>359</v>
      </c>
      <c r="B177" s="7" t="s">
        <v>375</v>
      </c>
      <c r="C177" s="7">
        <v>0.0</v>
      </c>
      <c r="D177" s="7">
        <v>2.0</v>
      </c>
      <c r="E177" s="7" t="s">
        <v>664</v>
      </c>
      <c r="F177" s="8">
        <v>0.428571429</v>
      </c>
      <c r="G177" s="8">
        <v>1.7</v>
      </c>
      <c r="H177" s="8">
        <v>80.0</v>
      </c>
      <c r="I177" s="8">
        <v>71.0</v>
      </c>
      <c r="J177" s="7">
        <v>10.0</v>
      </c>
      <c r="K177" s="8">
        <v>8.29</v>
      </c>
      <c r="L177" s="8">
        <v>1300.0</v>
      </c>
      <c r="M177" s="8">
        <v>1333.0</v>
      </c>
    </row>
    <row r="178" ht="15.75" customHeight="1">
      <c r="A178" s="7" t="s">
        <v>495</v>
      </c>
      <c r="B178" s="7" t="s">
        <v>545</v>
      </c>
      <c r="C178" s="7">
        <v>1.0</v>
      </c>
      <c r="D178" s="7">
        <v>1.0</v>
      </c>
      <c r="E178" s="7" t="s">
        <v>492</v>
      </c>
      <c r="F178" s="8">
        <v>3.0</v>
      </c>
      <c r="G178" s="8">
        <v>1.666666667</v>
      </c>
      <c r="H178" s="8">
        <v>4.0</v>
      </c>
      <c r="I178" s="8">
        <v>27.0</v>
      </c>
      <c r="J178" s="7">
        <v>886.0</v>
      </c>
      <c r="K178" s="8">
        <v>172.2</v>
      </c>
      <c r="L178" s="8">
        <v>1765.0</v>
      </c>
      <c r="M178" s="8">
        <v>1543.0</v>
      </c>
    </row>
    <row r="179" ht="15.75" customHeight="1">
      <c r="A179" s="7" t="s">
        <v>530</v>
      </c>
      <c r="B179" s="7" t="s">
        <v>545</v>
      </c>
      <c r="C179" s="7">
        <v>1.0</v>
      </c>
      <c r="D179" s="7">
        <v>3.0</v>
      </c>
      <c r="E179" s="7" t="s">
        <v>492</v>
      </c>
      <c r="F179" s="8">
        <v>2.166666667</v>
      </c>
      <c r="G179" s="8">
        <v>1.666666667</v>
      </c>
      <c r="H179" s="8">
        <v>45.0</v>
      </c>
      <c r="I179" s="8">
        <v>27.0</v>
      </c>
      <c r="J179" s="8">
        <v>311.6</v>
      </c>
      <c r="K179" s="8">
        <v>172.2</v>
      </c>
      <c r="L179" s="8">
        <v>1463.0</v>
      </c>
      <c r="M179" s="8">
        <v>1543.0</v>
      </c>
    </row>
    <row r="180" ht="15.75" customHeight="1">
      <c r="A180" s="7" t="s">
        <v>551</v>
      </c>
      <c r="B180" s="7" t="s">
        <v>545</v>
      </c>
      <c r="C180" s="7">
        <v>1.0</v>
      </c>
      <c r="D180" s="7">
        <v>0.0</v>
      </c>
      <c r="E180" s="7" t="s">
        <v>492</v>
      </c>
      <c r="F180" s="8">
        <v>1.666666667</v>
      </c>
      <c r="G180" s="8">
        <v>1.666666667</v>
      </c>
      <c r="H180" s="8">
        <v>19.0</v>
      </c>
      <c r="I180" s="8">
        <v>27.0</v>
      </c>
      <c r="J180" s="8">
        <v>130.85</v>
      </c>
      <c r="K180" s="8">
        <v>172.2</v>
      </c>
      <c r="L180" s="8">
        <v>1582.0</v>
      </c>
      <c r="M180" s="8">
        <v>1543.0</v>
      </c>
    </row>
    <row r="181" ht="15.75" customHeight="1">
      <c r="A181" s="7" t="s">
        <v>592</v>
      </c>
      <c r="B181" s="7" t="s">
        <v>545</v>
      </c>
      <c r="C181" s="7">
        <v>1.0</v>
      </c>
      <c r="D181" s="7">
        <v>2.0</v>
      </c>
      <c r="E181" s="7" t="s">
        <v>492</v>
      </c>
      <c r="F181" s="8">
        <v>1.0</v>
      </c>
      <c r="G181" s="8">
        <v>1.666666667</v>
      </c>
      <c r="H181" s="8">
        <v>59.0</v>
      </c>
      <c r="I181" s="8">
        <v>27.0</v>
      </c>
      <c r="J181" s="8">
        <v>36.15</v>
      </c>
      <c r="K181" s="8">
        <v>172.2</v>
      </c>
      <c r="L181" s="8">
        <v>1398.0</v>
      </c>
      <c r="M181" s="8">
        <v>1543.0</v>
      </c>
    </row>
    <row r="182" ht="15.75" customHeight="1">
      <c r="A182" s="7" t="s">
        <v>616</v>
      </c>
      <c r="B182" s="7" t="s">
        <v>545</v>
      </c>
      <c r="C182" s="7">
        <v>2.0</v>
      </c>
      <c r="D182" s="7">
        <v>2.0</v>
      </c>
      <c r="E182" s="7" t="s">
        <v>492</v>
      </c>
      <c r="F182" s="8">
        <v>0.5</v>
      </c>
      <c r="G182" s="8">
        <v>1.666666667</v>
      </c>
      <c r="H182" s="8">
        <v>114.0</v>
      </c>
      <c r="I182" s="8">
        <v>27.0</v>
      </c>
      <c r="J182" s="8">
        <v>17.15</v>
      </c>
      <c r="K182" s="8">
        <v>172.2</v>
      </c>
      <c r="L182" s="8">
        <v>1166.0</v>
      </c>
      <c r="M182" s="8">
        <v>1543.0</v>
      </c>
    </row>
    <row r="183" ht="15.75" customHeight="1">
      <c r="A183" s="7" t="s">
        <v>439</v>
      </c>
      <c r="B183" s="7" t="s">
        <v>430</v>
      </c>
      <c r="C183" s="7">
        <v>1.0</v>
      </c>
      <c r="D183" s="7">
        <v>1.0</v>
      </c>
      <c r="E183" s="7" t="s">
        <v>427</v>
      </c>
      <c r="F183" s="8">
        <v>2.111111111</v>
      </c>
      <c r="G183" s="8">
        <v>1.625</v>
      </c>
      <c r="H183" s="8">
        <v>44.0</v>
      </c>
      <c r="I183" s="8">
        <v>3.0</v>
      </c>
      <c r="J183" s="8">
        <v>125.8</v>
      </c>
      <c r="K183" s="7">
        <v>608.0</v>
      </c>
      <c r="L183" s="8">
        <v>1464.0</v>
      </c>
      <c r="M183" s="8">
        <v>1771.0</v>
      </c>
    </row>
    <row r="184" ht="15.75" customHeight="1">
      <c r="A184" s="7" t="s">
        <v>454</v>
      </c>
      <c r="B184" s="7" t="s">
        <v>430</v>
      </c>
      <c r="C184" s="7">
        <v>1.0</v>
      </c>
      <c r="D184" s="7">
        <v>2.0</v>
      </c>
      <c r="E184" s="7" t="s">
        <v>427</v>
      </c>
      <c r="F184" s="8">
        <v>1.888888889</v>
      </c>
      <c r="G184" s="8">
        <v>1.625</v>
      </c>
      <c r="H184" s="8">
        <v>81.0</v>
      </c>
      <c r="I184" s="8">
        <v>3.0</v>
      </c>
      <c r="J184" s="8">
        <v>13.38</v>
      </c>
      <c r="K184" s="7">
        <v>608.0</v>
      </c>
      <c r="L184" s="8">
        <v>1299.0</v>
      </c>
      <c r="M184" s="8">
        <v>1771.0</v>
      </c>
    </row>
    <row r="185" ht="15.75" customHeight="1">
      <c r="A185" s="7" t="s">
        <v>448</v>
      </c>
      <c r="B185" s="7" t="s">
        <v>430</v>
      </c>
      <c r="C185" s="7">
        <v>0.0</v>
      </c>
      <c r="D185" s="7">
        <v>2.0</v>
      </c>
      <c r="E185" s="7" t="s">
        <v>427</v>
      </c>
      <c r="F185" s="8">
        <v>1.333333333</v>
      </c>
      <c r="G185" s="8">
        <v>1.625</v>
      </c>
      <c r="H185" s="8">
        <v>21.0</v>
      </c>
      <c r="I185" s="8">
        <v>3.0</v>
      </c>
      <c r="J185" s="8">
        <v>56.68</v>
      </c>
      <c r="K185" s="7">
        <v>608.0</v>
      </c>
      <c r="L185" s="8">
        <v>1562.0</v>
      </c>
      <c r="M185" s="8">
        <v>1771.0</v>
      </c>
    </row>
    <row r="186" ht="15.75" customHeight="1">
      <c r="A186" s="7" t="s">
        <v>433</v>
      </c>
      <c r="B186" s="7" t="s">
        <v>430</v>
      </c>
      <c r="C186" s="7">
        <v>0.0</v>
      </c>
      <c r="D186" s="7">
        <v>1.0</v>
      </c>
      <c r="E186" s="7" t="s">
        <v>427</v>
      </c>
      <c r="F186" s="8">
        <v>1.333333333</v>
      </c>
      <c r="G186" s="8">
        <v>1.625</v>
      </c>
      <c r="H186" s="8">
        <v>13.0</v>
      </c>
      <c r="I186" s="8">
        <v>3.0</v>
      </c>
      <c r="J186" s="8">
        <v>395.4</v>
      </c>
      <c r="K186" s="7">
        <v>608.0</v>
      </c>
      <c r="L186" s="8">
        <v>1641.0</v>
      </c>
      <c r="M186" s="8">
        <v>1771.0</v>
      </c>
    </row>
    <row r="187" ht="15.75" customHeight="1">
      <c r="A187" s="7" t="s">
        <v>436</v>
      </c>
      <c r="B187" s="7" t="s">
        <v>430</v>
      </c>
      <c r="C187" s="7">
        <v>2.0</v>
      </c>
      <c r="D187" s="7">
        <v>2.0</v>
      </c>
      <c r="E187" s="7" t="s">
        <v>427</v>
      </c>
      <c r="F187" s="8">
        <v>1.222222222</v>
      </c>
      <c r="G187" s="8">
        <v>1.625</v>
      </c>
      <c r="H187" s="8">
        <v>17.0</v>
      </c>
      <c r="I187" s="8">
        <v>3.0</v>
      </c>
      <c r="J187" s="8">
        <v>294.9</v>
      </c>
      <c r="K187" s="7">
        <v>608.0</v>
      </c>
      <c r="L187" s="8">
        <v>1604.0</v>
      </c>
      <c r="M187" s="8">
        <v>1771.0</v>
      </c>
    </row>
    <row r="188" ht="15.75" customHeight="1">
      <c r="A188" s="7" t="s">
        <v>451</v>
      </c>
      <c r="B188" s="7" t="s">
        <v>430</v>
      </c>
      <c r="C188" s="7">
        <v>1.0</v>
      </c>
      <c r="D188" s="7">
        <v>3.0</v>
      </c>
      <c r="E188" s="7" t="s">
        <v>427</v>
      </c>
      <c r="F188" s="8">
        <v>1.222222222</v>
      </c>
      <c r="G188" s="8">
        <v>1.625</v>
      </c>
      <c r="H188" s="8">
        <v>56.0</v>
      </c>
      <c r="I188" s="8">
        <v>3.0</v>
      </c>
      <c r="J188" s="8">
        <v>41.25</v>
      </c>
      <c r="K188" s="7">
        <v>608.0</v>
      </c>
      <c r="L188" s="8">
        <v>1405.0</v>
      </c>
      <c r="M188" s="8">
        <v>1771.0</v>
      </c>
    </row>
    <row r="189" ht="15.75" customHeight="1">
      <c r="A189" s="7" t="s">
        <v>445</v>
      </c>
      <c r="B189" s="7" t="s">
        <v>430</v>
      </c>
      <c r="C189" s="7">
        <v>1.0</v>
      </c>
      <c r="D189" s="7">
        <v>2.0</v>
      </c>
      <c r="E189" s="7" t="s">
        <v>427</v>
      </c>
      <c r="F189" s="8">
        <v>1.222222222</v>
      </c>
      <c r="G189" s="8">
        <v>1.625</v>
      </c>
      <c r="H189" s="8">
        <v>29.0</v>
      </c>
      <c r="I189" s="8">
        <v>3.0</v>
      </c>
      <c r="J189" s="8">
        <v>75.85</v>
      </c>
      <c r="K189" s="7">
        <v>608.0</v>
      </c>
      <c r="L189" s="8">
        <v>1515.0</v>
      </c>
      <c r="M189" s="8">
        <v>1771.0</v>
      </c>
    </row>
    <row r="190" ht="15.75" customHeight="1">
      <c r="A190" s="7" t="s">
        <v>442</v>
      </c>
      <c r="B190" s="7" t="s">
        <v>430</v>
      </c>
      <c r="C190" s="7">
        <v>0.0</v>
      </c>
      <c r="D190" s="7">
        <v>0.0</v>
      </c>
      <c r="E190" s="7" t="s">
        <v>427</v>
      </c>
      <c r="F190" s="8">
        <v>1.111111111</v>
      </c>
      <c r="G190" s="8">
        <v>1.625</v>
      </c>
      <c r="H190" s="8">
        <v>50.0</v>
      </c>
      <c r="I190" s="8">
        <v>3.0</v>
      </c>
      <c r="J190" s="8">
        <v>96.05</v>
      </c>
      <c r="K190" s="7">
        <v>608.0</v>
      </c>
      <c r="L190" s="8">
        <v>1440.0</v>
      </c>
      <c r="M190" s="8">
        <v>1771.0</v>
      </c>
    </row>
    <row r="191" ht="15.75" customHeight="1">
      <c r="A191" s="7" t="s">
        <v>515</v>
      </c>
      <c r="B191" s="7" t="s">
        <v>561</v>
      </c>
      <c r="C191" s="7">
        <v>1.0</v>
      </c>
      <c r="D191" s="7">
        <v>0.0</v>
      </c>
      <c r="E191" s="7" t="s">
        <v>492</v>
      </c>
      <c r="F191" s="8">
        <v>2.0</v>
      </c>
      <c r="G191" s="8">
        <v>1.6</v>
      </c>
      <c r="H191" s="8">
        <v>15.0</v>
      </c>
      <c r="I191" s="8">
        <v>35.0</v>
      </c>
      <c r="J191" s="8">
        <v>369.4</v>
      </c>
      <c r="K191" s="8">
        <v>123.8</v>
      </c>
      <c r="L191" s="8">
        <v>1632.0</v>
      </c>
      <c r="M191" s="8">
        <v>1493.0</v>
      </c>
    </row>
    <row r="192" ht="15.75" customHeight="1">
      <c r="A192" s="7" t="s">
        <v>557</v>
      </c>
      <c r="B192" s="7" t="s">
        <v>561</v>
      </c>
      <c r="C192" s="7">
        <v>2.0</v>
      </c>
      <c r="D192" s="7">
        <v>1.0</v>
      </c>
      <c r="E192" s="7" t="s">
        <v>492</v>
      </c>
      <c r="F192" s="8">
        <v>1.6</v>
      </c>
      <c r="G192" s="8">
        <v>1.6</v>
      </c>
      <c r="H192" s="8">
        <v>51.0</v>
      </c>
      <c r="I192" s="8">
        <v>35.0</v>
      </c>
      <c r="J192" s="8">
        <v>125.88</v>
      </c>
      <c r="K192" s="8">
        <v>123.8</v>
      </c>
      <c r="L192" s="8">
        <v>1440.0</v>
      </c>
      <c r="M192" s="8">
        <v>1493.0</v>
      </c>
    </row>
    <row r="193" ht="15.75" customHeight="1">
      <c r="A193" s="7" t="s">
        <v>564</v>
      </c>
      <c r="B193" s="7" t="s">
        <v>561</v>
      </c>
      <c r="C193" s="7">
        <v>1.0</v>
      </c>
      <c r="D193" s="7">
        <v>2.0</v>
      </c>
      <c r="E193" s="7" t="s">
        <v>492</v>
      </c>
      <c r="F193" s="8">
        <v>1.2</v>
      </c>
      <c r="G193" s="8">
        <v>1.6</v>
      </c>
      <c r="H193" s="8">
        <v>65.0</v>
      </c>
      <c r="I193" s="8">
        <v>35.0</v>
      </c>
      <c r="J193" s="8">
        <v>103.15</v>
      </c>
      <c r="K193" s="8">
        <v>123.8</v>
      </c>
      <c r="L193" s="8">
        <v>1372.0</v>
      </c>
      <c r="M193" s="8">
        <v>1493.0</v>
      </c>
    </row>
    <row r="194" ht="15.75" customHeight="1">
      <c r="A194" s="7" t="s">
        <v>631</v>
      </c>
      <c r="B194" s="7" t="s">
        <v>561</v>
      </c>
      <c r="C194" s="7">
        <v>1.0</v>
      </c>
      <c r="D194" s="7">
        <v>3.0</v>
      </c>
      <c r="E194" s="7" t="s">
        <v>492</v>
      </c>
      <c r="F194" s="8">
        <v>1.0</v>
      </c>
      <c r="G194" s="8">
        <v>1.6</v>
      </c>
      <c r="H194" s="8">
        <v>169.0</v>
      </c>
      <c r="I194" s="8">
        <v>35.0</v>
      </c>
      <c r="J194" s="8">
        <v>8.03</v>
      </c>
      <c r="K194" s="8">
        <v>123.8</v>
      </c>
      <c r="L194" s="8">
        <v>975.0</v>
      </c>
      <c r="M194" s="8">
        <v>1493.0</v>
      </c>
    </row>
    <row r="195" ht="15.75" customHeight="1">
      <c r="A195" s="7" t="s">
        <v>613</v>
      </c>
      <c r="B195" s="7" t="s">
        <v>561</v>
      </c>
      <c r="C195" s="7">
        <v>0.0</v>
      </c>
      <c r="D195" s="7">
        <v>2.0</v>
      </c>
      <c r="E195" s="7" t="s">
        <v>492</v>
      </c>
      <c r="F195" s="8">
        <v>0.6</v>
      </c>
      <c r="G195" s="8">
        <v>1.6</v>
      </c>
      <c r="H195" s="8">
        <v>108.0</v>
      </c>
      <c r="I195" s="8">
        <v>35.0</v>
      </c>
      <c r="J195" s="8">
        <v>17.6</v>
      </c>
      <c r="K195" s="8">
        <v>123.8</v>
      </c>
      <c r="L195" s="8">
        <v>1181.0</v>
      </c>
      <c r="M195" s="8">
        <v>1493.0</v>
      </c>
    </row>
    <row r="196" ht="15.75" customHeight="1">
      <c r="A196" s="7" t="s">
        <v>20</v>
      </c>
      <c r="B196" s="7" t="s">
        <v>11</v>
      </c>
      <c r="C196" s="7">
        <v>1.0</v>
      </c>
      <c r="D196" s="7">
        <v>1.0</v>
      </c>
      <c r="E196" s="7" t="s">
        <v>13</v>
      </c>
      <c r="F196" s="8">
        <v>3.0</v>
      </c>
      <c r="G196" s="8">
        <v>1.555555556</v>
      </c>
      <c r="H196" s="8">
        <v>22.0</v>
      </c>
      <c r="I196" s="8">
        <v>28.0</v>
      </c>
      <c r="J196" s="8">
        <v>68.58</v>
      </c>
      <c r="K196" s="8">
        <v>159.55</v>
      </c>
      <c r="L196" s="8">
        <v>1559.0</v>
      </c>
      <c r="M196" s="8">
        <v>1526.0</v>
      </c>
    </row>
    <row r="197" ht="15.75" customHeight="1">
      <c r="A197" s="7" t="s">
        <v>107</v>
      </c>
      <c r="B197" s="7" t="s">
        <v>11</v>
      </c>
      <c r="C197" s="7">
        <v>0.0</v>
      </c>
      <c r="D197" s="7">
        <v>2.0</v>
      </c>
      <c r="E197" s="7" t="s">
        <v>13</v>
      </c>
      <c r="F197" s="8">
        <v>2.0</v>
      </c>
      <c r="G197" s="8">
        <v>1.555555556</v>
      </c>
      <c r="H197" s="8">
        <v>135.0</v>
      </c>
      <c r="I197" s="8">
        <v>28.0</v>
      </c>
      <c r="J197" s="8">
        <v>2.06</v>
      </c>
      <c r="K197" s="8">
        <v>159.55</v>
      </c>
      <c r="L197" s="8">
        <v>1100.0</v>
      </c>
      <c r="M197" s="8">
        <v>1526.0</v>
      </c>
    </row>
    <row r="198" ht="15.75" customHeight="1">
      <c r="A198" s="7" t="s">
        <v>46</v>
      </c>
      <c r="B198" s="7" t="s">
        <v>11</v>
      </c>
      <c r="C198" s="7">
        <v>0.0</v>
      </c>
      <c r="D198" s="7">
        <v>2.0</v>
      </c>
      <c r="E198" s="7" t="s">
        <v>13</v>
      </c>
      <c r="F198" s="8">
        <v>1.444444444</v>
      </c>
      <c r="G198" s="8">
        <v>1.555555556</v>
      </c>
      <c r="H198" s="8">
        <v>89.0</v>
      </c>
      <c r="I198" s="8">
        <v>28.0</v>
      </c>
      <c r="J198" s="8">
        <v>8.08</v>
      </c>
      <c r="K198" s="8">
        <v>159.55</v>
      </c>
      <c r="L198" s="8">
        <v>1265.0</v>
      </c>
      <c r="M198" s="8">
        <v>1526.0</v>
      </c>
    </row>
    <row r="199" ht="15.75" customHeight="1">
      <c r="A199" s="7" t="s">
        <v>49</v>
      </c>
      <c r="B199" s="7" t="s">
        <v>11</v>
      </c>
      <c r="C199" s="7">
        <v>0.0</v>
      </c>
      <c r="D199" s="7">
        <v>3.0</v>
      </c>
      <c r="E199" s="7" t="s">
        <v>13</v>
      </c>
      <c r="F199" s="8">
        <v>1.111111111</v>
      </c>
      <c r="G199" s="8">
        <v>1.555555556</v>
      </c>
      <c r="H199" s="8">
        <v>70.0</v>
      </c>
      <c r="I199" s="8">
        <v>28.0</v>
      </c>
      <c r="J199" s="8">
        <v>15.1</v>
      </c>
      <c r="K199" s="8">
        <v>159.55</v>
      </c>
      <c r="L199" s="8">
        <v>1339.0</v>
      </c>
      <c r="M199" s="8">
        <v>1526.0</v>
      </c>
    </row>
    <row r="200" ht="15.75" customHeight="1">
      <c r="A200" s="7" t="s">
        <v>90</v>
      </c>
      <c r="B200" s="7" t="s">
        <v>11</v>
      </c>
      <c r="C200" s="7">
        <v>0.0</v>
      </c>
      <c r="D200" s="7">
        <v>0.0</v>
      </c>
      <c r="E200" s="7" t="s">
        <v>13</v>
      </c>
      <c r="F200" s="8">
        <v>1.0</v>
      </c>
      <c r="G200" s="8">
        <v>1.555555556</v>
      </c>
      <c r="H200" s="8">
        <v>112.0</v>
      </c>
      <c r="I200" s="8">
        <v>28.0</v>
      </c>
      <c r="J200" s="8">
        <v>4.98</v>
      </c>
      <c r="K200" s="8">
        <v>159.55</v>
      </c>
      <c r="L200" s="8">
        <v>1170.0</v>
      </c>
      <c r="M200" s="8">
        <v>1526.0</v>
      </c>
    </row>
    <row r="201" ht="15.75" customHeight="1">
      <c r="A201" s="7" t="s">
        <v>65</v>
      </c>
      <c r="B201" s="7" t="s">
        <v>11</v>
      </c>
      <c r="C201" s="7">
        <v>0.0</v>
      </c>
      <c r="D201" s="7">
        <v>1.0</v>
      </c>
      <c r="E201" s="7" t="s">
        <v>13</v>
      </c>
      <c r="F201" s="8">
        <v>0.777777778</v>
      </c>
      <c r="G201" s="8">
        <v>1.555555556</v>
      </c>
      <c r="H201" s="8">
        <v>100.0</v>
      </c>
      <c r="I201" s="8">
        <v>28.0</v>
      </c>
      <c r="J201" s="8">
        <v>5.98</v>
      </c>
      <c r="K201" s="8">
        <v>159.55</v>
      </c>
      <c r="L201" s="8">
        <v>1212.0</v>
      </c>
      <c r="M201" s="8">
        <v>1526.0</v>
      </c>
    </row>
    <row r="202" ht="15.75" customHeight="1">
      <c r="A202" s="7" t="s">
        <v>65</v>
      </c>
      <c r="B202" s="7" t="s">
        <v>11</v>
      </c>
      <c r="C202" s="7">
        <v>0.0</v>
      </c>
      <c r="D202" s="7">
        <v>0.0</v>
      </c>
      <c r="E202" s="7" t="s">
        <v>13</v>
      </c>
      <c r="F202" s="8">
        <v>0.777777778</v>
      </c>
      <c r="G202" s="8">
        <v>1.555555556</v>
      </c>
      <c r="H202" s="8">
        <v>100.0</v>
      </c>
      <c r="I202" s="8">
        <v>28.0</v>
      </c>
      <c r="J202" s="8">
        <v>5.98</v>
      </c>
      <c r="K202" s="8">
        <v>159.55</v>
      </c>
      <c r="L202" s="8">
        <v>1212.0</v>
      </c>
      <c r="M202" s="8">
        <v>1526.0</v>
      </c>
    </row>
    <row r="203" ht="15.75" customHeight="1">
      <c r="A203" s="7" t="s">
        <v>129</v>
      </c>
      <c r="B203" s="7" t="s">
        <v>11</v>
      </c>
      <c r="C203" s="7">
        <v>0.0</v>
      </c>
      <c r="D203" s="7">
        <v>5.0</v>
      </c>
      <c r="E203" s="7" t="s">
        <v>13</v>
      </c>
      <c r="F203" s="8">
        <v>0.6</v>
      </c>
      <c r="G203" s="8">
        <v>1.555555556</v>
      </c>
      <c r="H203" s="8">
        <v>207.0</v>
      </c>
      <c r="I203" s="8">
        <v>28.0</v>
      </c>
      <c r="J203" s="8">
        <v>1.47</v>
      </c>
      <c r="K203" s="8">
        <v>159.55</v>
      </c>
      <c r="L203" s="8">
        <v>825.0</v>
      </c>
      <c r="M203" s="8">
        <v>1526.0</v>
      </c>
    </row>
    <row r="204" ht="15.75" customHeight="1">
      <c r="A204" s="7" t="s">
        <v>521</v>
      </c>
      <c r="B204" s="7" t="s">
        <v>527</v>
      </c>
      <c r="C204" s="7">
        <v>1.0</v>
      </c>
      <c r="D204" s="7">
        <v>0.0</v>
      </c>
      <c r="E204" s="7" t="s">
        <v>492</v>
      </c>
      <c r="F204" s="8">
        <v>3.8</v>
      </c>
      <c r="G204" s="8">
        <v>1.5</v>
      </c>
      <c r="H204" s="8">
        <v>10.0</v>
      </c>
      <c r="I204" s="8">
        <v>33.0</v>
      </c>
      <c r="J204" s="8">
        <v>339.3</v>
      </c>
      <c r="K204" s="8">
        <v>243.2</v>
      </c>
      <c r="L204" s="8">
        <v>1665.0</v>
      </c>
      <c r="M204" s="8">
        <v>1502.0</v>
      </c>
    </row>
    <row r="205" ht="15.75" customHeight="1">
      <c r="A205" s="7" t="s">
        <v>16</v>
      </c>
      <c r="B205" s="7" t="s">
        <v>68</v>
      </c>
      <c r="C205" s="7">
        <v>4.0</v>
      </c>
      <c r="D205" s="7">
        <v>1.0</v>
      </c>
      <c r="E205" s="7" t="s">
        <v>13</v>
      </c>
      <c r="F205" s="8">
        <v>3.555555556</v>
      </c>
      <c r="G205" s="8">
        <v>1.5</v>
      </c>
      <c r="H205" s="8">
        <v>24.0</v>
      </c>
      <c r="I205" s="8">
        <v>109.0</v>
      </c>
      <c r="J205" s="8">
        <v>131.7</v>
      </c>
      <c r="K205" s="8">
        <v>5.33</v>
      </c>
      <c r="L205" s="8">
        <v>1555.0</v>
      </c>
      <c r="M205" s="8">
        <v>1179.0</v>
      </c>
    </row>
    <row r="206" ht="15.75" customHeight="1">
      <c r="A206" s="7" t="s">
        <v>383</v>
      </c>
      <c r="B206" s="7" t="s">
        <v>404</v>
      </c>
      <c r="C206" s="7">
        <v>5.0</v>
      </c>
      <c r="D206" s="7">
        <v>0.0</v>
      </c>
      <c r="E206" s="7" t="s">
        <v>664</v>
      </c>
      <c r="F206" s="8">
        <v>3.0</v>
      </c>
      <c r="G206" s="8">
        <v>1.5</v>
      </c>
      <c r="H206" s="8">
        <v>168.0</v>
      </c>
      <c r="I206" s="8">
        <v>202.0</v>
      </c>
      <c r="J206" s="8">
        <v>2.08</v>
      </c>
      <c r="K206" s="8">
        <v>0.325</v>
      </c>
      <c r="L206" s="8">
        <v>977.0</v>
      </c>
      <c r="M206" s="8">
        <v>855.0</v>
      </c>
    </row>
    <row r="207" ht="15.75" customHeight="1">
      <c r="A207" s="7" t="s">
        <v>495</v>
      </c>
      <c r="B207" s="7" t="s">
        <v>592</v>
      </c>
      <c r="C207" s="7">
        <v>2.0</v>
      </c>
      <c r="D207" s="7">
        <v>0.0</v>
      </c>
      <c r="E207" s="7" t="s">
        <v>492</v>
      </c>
      <c r="F207" s="8">
        <v>3.0</v>
      </c>
      <c r="G207" s="8">
        <v>1.5</v>
      </c>
      <c r="H207" s="8">
        <v>4.0</v>
      </c>
      <c r="I207" s="8">
        <v>59.0</v>
      </c>
      <c r="J207" s="7">
        <v>886.0</v>
      </c>
      <c r="K207" s="8">
        <v>36.15</v>
      </c>
      <c r="L207" s="8">
        <v>1765.0</v>
      </c>
      <c r="M207" s="8">
        <v>1398.0</v>
      </c>
    </row>
    <row r="208" ht="15.75" customHeight="1">
      <c r="A208" s="7" t="s">
        <v>72</v>
      </c>
      <c r="B208" s="7" t="s">
        <v>53</v>
      </c>
      <c r="C208" s="7">
        <v>2.0</v>
      </c>
      <c r="D208" s="7">
        <v>0.0</v>
      </c>
      <c r="E208" s="7" t="s">
        <v>13</v>
      </c>
      <c r="F208" s="8">
        <v>2.555555556</v>
      </c>
      <c r="G208" s="8">
        <v>1.5</v>
      </c>
      <c r="H208" s="8">
        <v>78.0</v>
      </c>
      <c r="I208" s="8">
        <v>134.0</v>
      </c>
      <c r="J208" s="8">
        <v>5.8</v>
      </c>
      <c r="K208" s="8">
        <v>8.38</v>
      </c>
      <c r="L208" s="8">
        <v>1305.0</v>
      </c>
      <c r="M208" s="8">
        <v>1115.0</v>
      </c>
    </row>
    <row r="209" ht="15.75" customHeight="1">
      <c r="A209" s="7" t="s">
        <v>164</v>
      </c>
      <c r="B209" s="7" t="s">
        <v>183</v>
      </c>
      <c r="C209" s="7">
        <v>2.0</v>
      </c>
      <c r="D209" s="7">
        <v>0.0</v>
      </c>
      <c r="E209" s="7" t="s">
        <v>162</v>
      </c>
      <c r="F209" s="8">
        <v>2.5</v>
      </c>
      <c r="G209" s="8">
        <v>1.5</v>
      </c>
      <c r="H209" s="8">
        <v>18.0</v>
      </c>
      <c r="I209" s="8">
        <v>40.0</v>
      </c>
      <c r="J209" s="8">
        <v>286.5</v>
      </c>
      <c r="K209" s="8">
        <v>142.65</v>
      </c>
      <c r="L209" s="8">
        <v>1585.0</v>
      </c>
      <c r="M209" s="8">
        <v>1483.0</v>
      </c>
    </row>
    <row r="210" ht="15.75" customHeight="1">
      <c r="A210" s="7" t="s">
        <v>498</v>
      </c>
      <c r="B210" s="7" t="s">
        <v>524</v>
      </c>
      <c r="C210" s="7">
        <v>1.0</v>
      </c>
      <c r="D210" s="7">
        <v>2.0</v>
      </c>
      <c r="E210" s="7" t="s">
        <v>492</v>
      </c>
      <c r="F210" s="8">
        <v>2.333333333</v>
      </c>
      <c r="G210" s="8">
        <v>1.5</v>
      </c>
      <c r="H210" s="8">
        <v>9.0</v>
      </c>
      <c r="I210" s="8">
        <v>25.0</v>
      </c>
      <c r="J210" s="7">
        <v>882.0</v>
      </c>
      <c r="K210" s="7">
        <v>328.0</v>
      </c>
      <c r="L210" s="8">
        <v>1679.0</v>
      </c>
      <c r="M210" s="8">
        <v>1550.0</v>
      </c>
    </row>
    <row r="211" ht="15.75" customHeight="1">
      <c r="A211" s="7" t="s">
        <v>598</v>
      </c>
      <c r="B211" s="7" t="s">
        <v>527</v>
      </c>
      <c r="C211" s="7">
        <v>5.0</v>
      </c>
      <c r="D211" s="7">
        <v>2.0</v>
      </c>
      <c r="E211" s="7" t="s">
        <v>492</v>
      </c>
      <c r="F211" s="8">
        <v>2.2</v>
      </c>
      <c r="G211" s="8">
        <v>1.5</v>
      </c>
      <c r="H211" s="8">
        <v>76.0</v>
      </c>
      <c r="I211" s="8">
        <v>33.0</v>
      </c>
      <c r="J211" s="8">
        <v>19.25</v>
      </c>
      <c r="K211" s="8">
        <v>243.2</v>
      </c>
      <c r="L211" s="8">
        <v>1316.0</v>
      </c>
      <c r="M211" s="8">
        <v>1502.0</v>
      </c>
    </row>
    <row r="212" ht="15.75" customHeight="1">
      <c r="A212" s="7" t="s">
        <v>530</v>
      </c>
      <c r="B212" s="7" t="s">
        <v>527</v>
      </c>
      <c r="C212" s="7">
        <v>2.0</v>
      </c>
      <c r="D212" s="7">
        <v>2.0</v>
      </c>
      <c r="E212" s="7" t="s">
        <v>492</v>
      </c>
      <c r="F212" s="8">
        <v>2.166666667</v>
      </c>
      <c r="G212" s="8">
        <v>1.5</v>
      </c>
      <c r="H212" s="8">
        <v>45.0</v>
      </c>
      <c r="I212" s="8">
        <v>33.0</v>
      </c>
      <c r="J212" s="8">
        <v>311.6</v>
      </c>
      <c r="K212" s="8">
        <v>243.2</v>
      </c>
      <c r="L212" s="8">
        <v>1463.0</v>
      </c>
      <c r="M212" s="8">
        <v>1502.0</v>
      </c>
    </row>
    <row r="213" ht="15.75" customHeight="1">
      <c r="A213" s="7" t="s">
        <v>75</v>
      </c>
      <c r="B213" s="7" t="s">
        <v>68</v>
      </c>
      <c r="C213" s="7">
        <v>1.0</v>
      </c>
      <c r="D213" s="7">
        <v>1.0</v>
      </c>
      <c r="E213" s="7" t="s">
        <v>13</v>
      </c>
      <c r="F213" s="8">
        <v>2.0</v>
      </c>
      <c r="G213" s="8">
        <v>1.5</v>
      </c>
      <c r="H213" s="8">
        <v>95.0</v>
      </c>
      <c r="I213" s="8">
        <v>109.0</v>
      </c>
      <c r="J213" s="8">
        <v>5.98</v>
      </c>
      <c r="K213" s="8">
        <v>5.33</v>
      </c>
      <c r="L213" s="8">
        <v>1233.0</v>
      </c>
      <c r="M213" s="8">
        <v>1179.0</v>
      </c>
    </row>
    <row r="214" ht="15.75" customHeight="1">
      <c r="A214" s="7" t="s">
        <v>542</v>
      </c>
      <c r="B214" s="7" t="s">
        <v>504</v>
      </c>
      <c r="C214" s="7">
        <v>2.0</v>
      </c>
      <c r="D214" s="7">
        <v>1.0</v>
      </c>
      <c r="E214" s="7" t="s">
        <v>492</v>
      </c>
      <c r="F214" s="8">
        <v>1.8</v>
      </c>
      <c r="G214" s="8">
        <v>1.5</v>
      </c>
      <c r="H214" s="8">
        <v>20.0</v>
      </c>
      <c r="I214" s="8">
        <v>6.0</v>
      </c>
      <c r="J214" s="8">
        <v>178.5</v>
      </c>
      <c r="K214" s="7">
        <v>805.0</v>
      </c>
      <c r="L214" s="8">
        <v>1563.0</v>
      </c>
      <c r="M214" s="8">
        <v>1717.0</v>
      </c>
    </row>
    <row r="215" ht="15.75" customHeight="1">
      <c r="A215" s="7" t="s">
        <v>214</v>
      </c>
      <c r="B215" s="7" t="s">
        <v>183</v>
      </c>
      <c r="C215" s="7">
        <v>2.0</v>
      </c>
      <c r="D215" s="7">
        <v>2.0</v>
      </c>
      <c r="E215" s="7" t="s">
        <v>162</v>
      </c>
      <c r="F215" s="8">
        <v>1.75</v>
      </c>
      <c r="G215" s="8">
        <v>1.5</v>
      </c>
      <c r="H215" s="8">
        <v>120.0</v>
      </c>
      <c r="I215" s="8">
        <v>40.0</v>
      </c>
      <c r="J215" s="8">
        <v>31.7</v>
      </c>
      <c r="K215" s="8">
        <v>142.65</v>
      </c>
      <c r="L215" s="8">
        <v>1149.0</v>
      </c>
      <c r="M215" s="8">
        <v>1483.0</v>
      </c>
    </row>
    <row r="216" ht="15.75" customHeight="1">
      <c r="A216" s="7" t="s">
        <v>260</v>
      </c>
      <c r="B216" s="7" t="s">
        <v>167</v>
      </c>
      <c r="C216" s="7">
        <v>0.0</v>
      </c>
      <c r="D216" s="7">
        <v>2.0</v>
      </c>
      <c r="E216" s="7" t="s">
        <v>162</v>
      </c>
      <c r="F216" s="8">
        <v>1.75</v>
      </c>
      <c r="G216" s="8">
        <v>1.5</v>
      </c>
      <c r="H216" s="8">
        <v>150.0</v>
      </c>
      <c r="I216" s="8">
        <v>31.0</v>
      </c>
      <c r="J216" s="8">
        <v>7.71</v>
      </c>
      <c r="K216" s="8">
        <v>255.9</v>
      </c>
      <c r="L216" s="8">
        <v>1051.0</v>
      </c>
      <c r="M216" s="8">
        <v>1505.0</v>
      </c>
    </row>
    <row r="217" ht="15.75" customHeight="1">
      <c r="A217" s="7" t="s">
        <v>551</v>
      </c>
      <c r="B217" s="7" t="s">
        <v>527</v>
      </c>
      <c r="C217" s="7">
        <v>2.0</v>
      </c>
      <c r="D217" s="7">
        <v>1.0</v>
      </c>
      <c r="E217" s="7" t="s">
        <v>492</v>
      </c>
      <c r="F217" s="8">
        <v>1.666666667</v>
      </c>
      <c r="G217" s="8">
        <v>1.5</v>
      </c>
      <c r="H217" s="8">
        <v>19.0</v>
      </c>
      <c r="I217" s="8">
        <v>33.0</v>
      </c>
      <c r="J217" s="8">
        <v>130.85</v>
      </c>
      <c r="K217" s="8">
        <v>243.2</v>
      </c>
      <c r="L217" s="8">
        <v>1582.0</v>
      </c>
      <c r="M217" s="8">
        <v>1502.0</v>
      </c>
    </row>
    <row r="218" ht="15.75" customHeight="1">
      <c r="A218" s="7" t="s">
        <v>144</v>
      </c>
      <c r="B218" s="7" t="s">
        <v>68</v>
      </c>
      <c r="C218" s="7">
        <v>4.0</v>
      </c>
      <c r="D218" s="7">
        <v>3.0</v>
      </c>
      <c r="E218" s="7" t="s">
        <v>13</v>
      </c>
      <c r="F218" s="8">
        <v>1.5</v>
      </c>
      <c r="G218" s="8">
        <v>1.5</v>
      </c>
      <c r="H218" s="8">
        <v>158.0</v>
      </c>
      <c r="I218" s="8">
        <v>109.0</v>
      </c>
      <c r="J218" s="8">
        <v>0.75</v>
      </c>
      <c r="K218" s="8">
        <v>5.33</v>
      </c>
      <c r="L218" s="8">
        <v>1012.0</v>
      </c>
      <c r="M218" s="8">
        <v>1179.0</v>
      </c>
    </row>
    <row r="219" ht="15.75" customHeight="1">
      <c r="A219" s="7" t="s">
        <v>46</v>
      </c>
      <c r="B219" s="7" t="s">
        <v>53</v>
      </c>
      <c r="C219" s="7">
        <v>1.0</v>
      </c>
      <c r="D219" s="7">
        <v>0.0</v>
      </c>
      <c r="E219" s="7" t="s">
        <v>13</v>
      </c>
      <c r="F219" s="8">
        <v>1.444444444</v>
      </c>
      <c r="G219" s="8">
        <v>1.5</v>
      </c>
      <c r="H219" s="8">
        <v>89.0</v>
      </c>
      <c r="I219" s="8">
        <v>134.0</v>
      </c>
      <c r="J219" s="8">
        <v>8.08</v>
      </c>
      <c r="K219" s="8">
        <v>8.38</v>
      </c>
      <c r="L219" s="8">
        <v>1265.0</v>
      </c>
      <c r="M219" s="8">
        <v>1115.0</v>
      </c>
    </row>
    <row r="220" ht="15.75" customHeight="1">
      <c r="A220" s="7" t="s">
        <v>223</v>
      </c>
      <c r="B220" s="7" t="s">
        <v>167</v>
      </c>
      <c r="C220" s="7">
        <v>1.0</v>
      </c>
      <c r="D220" s="7">
        <v>2.0</v>
      </c>
      <c r="E220" s="7" t="s">
        <v>162</v>
      </c>
      <c r="F220" s="8">
        <v>1.333333333</v>
      </c>
      <c r="G220" s="8">
        <v>1.5</v>
      </c>
      <c r="H220" s="8">
        <v>73.0</v>
      </c>
      <c r="I220" s="8">
        <v>31.0</v>
      </c>
      <c r="J220" s="8">
        <v>22.98</v>
      </c>
      <c r="K220" s="8">
        <v>255.9</v>
      </c>
      <c r="L220" s="8">
        <v>1331.0</v>
      </c>
      <c r="M220" s="8">
        <v>1505.0</v>
      </c>
    </row>
    <row r="221" ht="15.75" customHeight="1">
      <c r="A221" s="7" t="s">
        <v>211</v>
      </c>
      <c r="B221" s="7" t="s">
        <v>183</v>
      </c>
      <c r="C221" s="7">
        <v>1.0</v>
      </c>
      <c r="D221" s="7">
        <v>1.0</v>
      </c>
      <c r="E221" s="7" t="s">
        <v>162</v>
      </c>
      <c r="F221" s="8">
        <v>1.333333333</v>
      </c>
      <c r="G221" s="8">
        <v>1.5</v>
      </c>
      <c r="H221" s="8">
        <v>79.0</v>
      </c>
      <c r="I221" s="8">
        <v>40.0</v>
      </c>
      <c r="J221" s="8">
        <v>35.33</v>
      </c>
      <c r="K221" s="8">
        <v>142.65</v>
      </c>
      <c r="L221" s="8">
        <v>1302.0</v>
      </c>
      <c r="M221" s="8">
        <v>1483.0</v>
      </c>
    </row>
    <row r="222" ht="15.75" customHeight="1">
      <c r="A222" s="7" t="s">
        <v>176</v>
      </c>
      <c r="B222" s="7" t="s">
        <v>167</v>
      </c>
      <c r="C222" s="7">
        <v>0.0</v>
      </c>
      <c r="D222" s="7">
        <v>0.0</v>
      </c>
      <c r="E222" s="7" t="s">
        <v>162</v>
      </c>
      <c r="F222" s="8">
        <v>1.25</v>
      </c>
      <c r="G222" s="8">
        <v>1.5</v>
      </c>
      <c r="H222" s="8">
        <v>60.0</v>
      </c>
      <c r="I222" s="8">
        <v>31.0</v>
      </c>
      <c r="J222" s="8">
        <v>206.4</v>
      </c>
      <c r="K222" s="8">
        <v>255.9</v>
      </c>
      <c r="L222" s="8">
        <v>1393.0</v>
      </c>
      <c r="M222" s="8">
        <v>1505.0</v>
      </c>
    </row>
    <row r="223" ht="15.75" customHeight="1">
      <c r="A223" s="7" t="s">
        <v>154</v>
      </c>
      <c r="B223" s="7" t="s">
        <v>53</v>
      </c>
      <c r="C223" s="7">
        <v>1.0</v>
      </c>
      <c r="D223" s="7">
        <v>4.0</v>
      </c>
      <c r="E223" s="7" t="s">
        <v>13</v>
      </c>
      <c r="F223" s="8">
        <v>1.2</v>
      </c>
      <c r="G223" s="8">
        <v>1.5</v>
      </c>
      <c r="H223" s="8">
        <v>205.0</v>
      </c>
      <c r="I223" s="8">
        <v>134.0</v>
      </c>
      <c r="J223" s="8">
        <v>0.51</v>
      </c>
      <c r="K223" s="8">
        <v>8.38</v>
      </c>
      <c r="L223" s="8">
        <v>838.0</v>
      </c>
      <c r="M223" s="8">
        <v>1115.0</v>
      </c>
    </row>
    <row r="224" ht="15.75" customHeight="1">
      <c r="A224" s="7" t="s">
        <v>123</v>
      </c>
      <c r="B224" s="7" t="s">
        <v>53</v>
      </c>
      <c r="C224" s="7">
        <v>1.0</v>
      </c>
      <c r="D224" s="7">
        <v>2.0</v>
      </c>
      <c r="E224" s="7" t="s">
        <v>13</v>
      </c>
      <c r="F224" s="8">
        <v>1.0</v>
      </c>
      <c r="G224" s="8">
        <v>1.5</v>
      </c>
      <c r="H224" s="8">
        <v>156.0</v>
      </c>
      <c r="I224" s="8">
        <v>134.0</v>
      </c>
      <c r="J224" s="8">
        <v>1.15</v>
      </c>
      <c r="K224" s="8">
        <v>8.38</v>
      </c>
      <c r="L224" s="8">
        <v>1018.0</v>
      </c>
      <c r="M224" s="8">
        <v>1115.0</v>
      </c>
    </row>
    <row r="225" ht="15.75" customHeight="1">
      <c r="A225" s="7" t="s">
        <v>545</v>
      </c>
      <c r="B225" s="7" t="s">
        <v>495</v>
      </c>
      <c r="C225" s="7">
        <v>1.0</v>
      </c>
      <c r="D225" s="7">
        <v>1.0</v>
      </c>
      <c r="E225" s="7" t="s">
        <v>492</v>
      </c>
      <c r="F225" s="8">
        <v>1.0</v>
      </c>
      <c r="G225" s="8">
        <v>1.5</v>
      </c>
      <c r="H225" s="8">
        <v>27.0</v>
      </c>
      <c r="I225" s="8">
        <v>4.0</v>
      </c>
      <c r="J225" s="8">
        <v>172.2</v>
      </c>
      <c r="K225" s="7">
        <v>886.0</v>
      </c>
      <c r="L225" s="8">
        <v>1543.0</v>
      </c>
      <c r="M225" s="8">
        <v>1765.0</v>
      </c>
    </row>
    <row r="226" ht="15.75" customHeight="1">
      <c r="A226" s="7" t="s">
        <v>545</v>
      </c>
      <c r="B226" s="7" t="s">
        <v>592</v>
      </c>
      <c r="C226" s="7">
        <v>1.0</v>
      </c>
      <c r="D226" s="7">
        <v>1.0</v>
      </c>
      <c r="E226" s="7" t="s">
        <v>492</v>
      </c>
      <c r="F226" s="8">
        <v>1.0</v>
      </c>
      <c r="G226" s="8">
        <v>1.5</v>
      </c>
      <c r="H226" s="8">
        <v>27.0</v>
      </c>
      <c r="I226" s="8">
        <v>59.0</v>
      </c>
      <c r="J226" s="8">
        <v>172.2</v>
      </c>
      <c r="K226" s="8">
        <v>36.15</v>
      </c>
      <c r="L226" s="8">
        <v>1543.0</v>
      </c>
      <c r="M226" s="8">
        <v>1398.0</v>
      </c>
    </row>
    <row r="227" ht="15.75" customHeight="1">
      <c r="A227" s="7" t="s">
        <v>232</v>
      </c>
      <c r="B227" s="7" t="s">
        <v>183</v>
      </c>
      <c r="C227" s="7">
        <v>0.0</v>
      </c>
      <c r="D227" s="7">
        <v>3.0</v>
      </c>
      <c r="E227" s="7" t="s">
        <v>162</v>
      </c>
      <c r="F227" s="8">
        <v>1.0</v>
      </c>
      <c r="G227" s="8">
        <v>1.5</v>
      </c>
      <c r="H227" s="8">
        <v>121.0</v>
      </c>
      <c r="I227" s="8">
        <v>40.0</v>
      </c>
      <c r="J227" s="8">
        <v>17.63</v>
      </c>
      <c r="K227" s="8">
        <v>142.65</v>
      </c>
      <c r="L227" s="8">
        <v>1148.0</v>
      </c>
      <c r="M227" s="8">
        <v>1483.0</v>
      </c>
    </row>
    <row r="228" ht="15.75" customHeight="1">
      <c r="A228" s="7" t="s">
        <v>592</v>
      </c>
      <c r="B228" s="7" t="s">
        <v>495</v>
      </c>
      <c r="C228" s="7">
        <v>0.0</v>
      </c>
      <c r="D228" s="7">
        <v>2.0</v>
      </c>
      <c r="E228" s="7" t="s">
        <v>492</v>
      </c>
      <c r="F228" s="8">
        <v>1.0</v>
      </c>
      <c r="G228" s="8">
        <v>1.5</v>
      </c>
      <c r="H228" s="8">
        <v>59.0</v>
      </c>
      <c r="I228" s="8">
        <v>4.0</v>
      </c>
      <c r="J228" s="8">
        <v>36.15</v>
      </c>
      <c r="K228" s="7">
        <v>886.0</v>
      </c>
      <c r="L228" s="8">
        <v>1398.0</v>
      </c>
      <c r="M228" s="8">
        <v>1765.0</v>
      </c>
    </row>
    <row r="229" ht="15.75" customHeight="1">
      <c r="A229" s="7" t="s">
        <v>554</v>
      </c>
      <c r="B229" s="7" t="s">
        <v>504</v>
      </c>
      <c r="C229" s="7">
        <v>0.0</v>
      </c>
      <c r="D229" s="7">
        <v>1.0</v>
      </c>
      <c r="E229" s="7" t="s">
        <v>492</v>
      </c>
      <c r="F229" s="8">
        <v>1.0</v>
      </c>
      <c r="G229" s="8">
        <v>1.5</v>
      </c>
      <c r="H229" s="8">
        <v>49.0</v>
      </c>
      <c r="I229" s="8">
        <v>6.0</v>
      </c>
      <c r="J229" s="8">
        <v>127.6</v>
      </c>
      <c r="K229" s="7">
        <v>805.0</v>
      </c>
      <c r="L229" s="8">
        <v>1441.0</v>
      </c>
      <c r="M229" s="8">
        <v>1717.0</v>
      </c>
    </row>
    <row r="230" ht="15.75" customHeight="1">
      <c r="A230" s="7" t="s">
        <v>126</v>
      </c>
      <c r="B230" s="7" t="s">
        <v>68</v>
      </c>
      <c r="C230" s="7">
        <v>0.0</v>
      </c>
      <c r="D230" s="7">
        <v>1.0</v>
      </c>
      <c r="E230" s="7" t="s">
        <v>13</v>
      </c>
      <c r="F230" s="8">
        <v>0.8</v>
      </c>
      <c r="G230" s="8">
        <v>1.5</v>
      </c>
      <c r="H230" s="8">
        <v>184.0</v>
      </c>
      <c r="I230" s="8">
        <v>109.0</v>
      </c>
      <c r="J230" s="8">
        <v>1.13</v>
      </c>
      <c r="K230" s="8">
        <v>5.33</v>
      </c>
      <c r="L230" s="8">
        <v>914.0</v>
      </c>
      <c r="M230" s="8">
        <v>1179.0</v>
      </c>
    </row>
    <row r="231" ht="15.75" customHeight="1">
      <c r="A231" s="7" t="s">
        <v>570</v>
      </c>
      <c r="B231" s="7" t="s">
        <v>504</v>
      </c>
      <c r="C231" s="7">
        <v>1.0</v>
      </c>
      <c r="D231" s="7">
        <v>2.0</v>
      </c>
      <c r="E231" s="7" t="s">
        <v>492</v>
      </c>
      <c r="F231" s="8">
        <v>0.75</v>
      </c>
      <c r="G231" s="8">
        <v>1.5</v>
      </c>
      <c r="H231" s="8">
        <v>82.0</v>
      </c>
      <c r="I231" s="8">
        <v>6.0</v>
      </c>
      <c r="J231" s="8">
        <v>83.65</v>
      </c>
      <c r="K231" s="7">
        <v>805.0</v>
      </c>
      <c r="L231" s="8">
        <v>1296.0</v>
      </c>
      <c r="M231" s="8">
        <v>1717.0</v>
      </c>
    </row>
    <row r="232" ht="15.75" customHeight="1">
      <c r="A232" s="7" t="s">
        <v>607</v>
      </c>
      <c r="B232" s="7" t="s">
        <v>524</v>
      </c>
      <c r="C232" s="7">
        <v>0.0</v>
      </c>
      <c r="D232" s="7">
        <v>1.0</v>
      </c>
      <c r="E232" s="7" t="s">
        <v>492</v>
      </c>
      <c r="F232" s="8">
        <v>0.75</v>
      </c>
      <c r="G232" s="8">
        <v>1.5</v>
      </c>
      <c r="H232" s="8">
        <v>93.0</v>
      </c>
      <c r="I232" s="8">
        <v>25.0</v>
      </c>
      <c r="J232" s="8">
        <v>20.2</v>
      </c>
      <c r="K232" s="7">
        <v>328.0</v>
      </c>
      <c r="L232" s="8">
        <v>1235.0</v>
      </c>
      <c r="M232" s="8">
        <v>1550.0</v>
      </c>
    </row>
    <row r="233" ht="15.75" customHeight="1">
      <c r="A233" s="7" t="s">
        <v>423</v>
      </c>
      <c r="B233" s="7" t="s">
        <v>404</v>
      </c>
      <c r="C233" s="7">
        <v>1.0</v>
      </c>
      <c r="D233" s="7">
        <v>3.0</v>
      </c>
      <c r="E233" s="7" t="s">
        <v>664</v>
      </c>
      <c r="F233" s="8">
        <v>0.5</v>
      </c>
      <c r="G233" s="8">
        <v>1.5</v>
      </c>
      <c r="H233" s="8">
        <v>196.0</v>
      </c>
      <c r="I233" s="8">
        <v>202.0</v>
      </c>
      <c r="J233" s="8">
        <v>0.01</v>
      </c>
      <c r="K233" s="8">
        <v>0.325</v>
      </c>
      <c r="L233" s="8">
        <v>866.0</v>
      </c>
      <c r="M233" s="8">
        <v>855.0</v>
      </c>
    </row>
    <row r="234" ht="15.75" customHeight="1">
      <c r="A234" s="7" t="s">
        <v>618</v>
      </c>
      <c r="B234" s="7" t="s">
        <v>524</v>
      </c>
      <c r="C234" s="7">
        <v>1.0</v>
      </c>
      <c r="D234" s="7">
        <v>2.0</v>
      </c>
      <c r="E234" s="7" t="s">
        <v>492</v>
      </c>
      <c r="F234" s="8">
        <v>0.5</v>
      </c>
      <c r="G234" s="8">
        <v>1.5</v>
      </c>
      <c r="H234" s="8">
        <v>128.0</v>
      </c>
      <c r="I234" s="8">
        <v>25.0</v>
      </c>
      <c r="J234" s="8">
        <v>14.63</v>
      </c>
      <c r="K234" s="7">
        <v>328.0</v>
      </c>
      <c r="L234" s="8">
        <v>1127.0</v>
      </c>
      <c r="M234" s="8">
        <v>1550.0</v>
      </c>
    </row>
    <row r="235" ht="15.75" customHeight="1">
      <c r="A235" s="7" t="s">
        <v>559</v>
      </c>
      <c r="B235" s="7" t="s">
        <v>524</v>
      </c>
      <c r="C235" s="7">
        <v>1.0</v>
      </c>
      <c r="D235" s="7">
        <v>1.0</v>
      </c>
      <c r="E235" s="7" t="s">
        <v>492</v>
      </c>
      <c r="F235" s="8">
        <v>0.5</v>
      </c>
      <c r="G235" s="8">
        <v>1.5</v>
      </c>
      <c r="H235" s="8">
        <v>47.0</v>
      </c>
      <c r="I235" s="8">
        <v>25.0</v>
      </c>
      <c r="J235" s="8">
        <v>111.45</v>
      </c>
      <c r="K235" s="7">
        <v>328.0</v>
      </c>
      <c r="L235" s="8">
        <v>1442.0</v>
      </c>
      <c r="M235" s="8">
        <v>1550.0</v>
      </c>
    </row>
    <row r="236" ht="15.75" customHeight="1">
      <c r="A236" s="7" t="s">
        <v>576</v>
      </c>
      <c r="B236" s="7" t="s">
        <v>504</v>
      </c>
      <c r="C236" s="7">
        <v>0.0</v>
      </c>
      <c r="D236" s="7">
        <v>2.0</v>
      </c>
      <c r="E236" s="7" t="s">
        <v>492</v>
      </c>
      <c r="F236" s="8">
        <v>0.5</v>
      </c>
      <c r="G236" s="8">
        <v>1.5</v>
      </c>
      <c r="H236" s="8">
        <v>106.0</v>
      </c>
      <c r="I236" s="8">
        <v>6.0</v>
      </c>
      <c r="J236" s="8">
        <v>81.65</v>
      </c>
      <c r="K236" s="7">
        <v>805.0</v>
      </c>
      <c r="L236" s="8">
        <v>1184.0</v>
      </c>
      <c r="M236" s="8">
        <v>1717.0</v>
      </c>
    </row>
    <row r="237" ht="15.75" customHeight="1">
      <c r="A237" s="7" t="s">
        <v>616</v>
      </c>
      <c r="B237" s="7" t="s">
        <v>495</v>
      </c>
      <c r="C237" s="7">
        <v>0.0</v>
      </c>
      <c r="D237" s="7">
        <v>2.0</v>
      </c>
      <c r="E237" s="7" t="s">
        <v>492</v>
      </c>
      <c r="F237" s="8">
        <v>0.5</v>
      </c>
      <c r="G237" s="8">
        <v>1.5</v>
      </c>
      <c r="H237" s="8">
        <v>114.0</v>
      </c>
      <c r="I237" s="8">
        <v>4.0</v>
      </c>
      <c r="J237" s="8">
        <v>17.15</v>
      </c>
      <c r="K237" s="7">
        <v>886.0</v>
      </c>
      <c r="L237" s="8">
        <v>1166.0</v>
      </c>
      <c r="M237" s="8">
        <v>1765.0</v>
      </c>
    </row>
    <row r="238" ht="15.75" customHeight="1">
      <c r="A238" s="7" t="s">
        <v>616</v>
      </c>
      <c r="B238" s="7" t="s">
        <v>592</v>
      </c>
      <c r="C238" s="7">
        <v>0.0</v>
      </c>
      <c r="D238" s="7">
        <v>2.0</v>
      </c>
      <c r="E238" s="7" t="s">
        <v>492</v>
      </c>
      <c r="F238" s="8">
        <v>0.5</v>
      </c>
      <c r="G238" s="8">
        <v>1.5</v>
      </c>
      <c r="H238" s="8">
        <v>114.0</v>
      </c>
      <c r="I238" s="8">
        <v>59.0</v>
      </c>
      <c r="J238" s="8">
        <v>17.15</v>
      </c>
      <c r="K238" s="8">
        <v>36.15</v>
      </c>
      <c r="L238" s="8">
        <v>1166.0</v>
      </c>
      <c r="M238" s="8">
        <v>1398.0</v>
      </c>
    </row>
    <row r="239" ht="15.75" customHeight="1">
      <c r="A239" s="7" t="s">
        <v>623</v>
      </c>
      <c r="B239" s="7" t="s">
        <v>527</v>
      </c>
      <c r="C239" s="7">
        <v>0.0</v>
      </c>
      <c r="D239" s="7">
        <v>2.0</v>
      </c>
      <c r="E239" s="7" t="s">
        <v>492</v>
      </c>
      <c r="F239" s="8">
        <v>0.4</v>
      </c>
      <c r="G239" s="8">
        <v>1.5</v>
      </c>
      <c r="H239" s="8">
        <v>177.0</v>
      </c>
      <c r="I239" s="8">
        <v>33.0</v>
      </c>
      <c r="J239" s="8">
        <v>12.38</v>
      </c>
      <c r="K239" s="8">
        <v>243.2</v>
      </c>
      <c r="L239" s="8">
        <v>945.0</v>
      </c>
      <c r="M239" s="8">
        <v>1502.0</v>
      </c>
    </row>
    <row r="240" ht="15.75" customHeight="1">
      <c r="A240" s="7" t="s">
        <v>637</v>
      </c>
      <c r="B240" s="7" t="s">
        <v>527</v>
      </c>
      <c r="C240" s="7">
        <v>0.0</v>
      </c>
      <c r="D240" s="7">
        <v>2.0</v>
      </c>
      <c r="E240" s="7" t="s">
        <v>492</v>
      </c>
      <c r="F240" s="8">
        <v>0.4</v>
      </c>
      <c r="G240" s="8">
        <v>1.5</v>
      </c>
      <c r="H240" s="8">
        <v>125.0</v>
      </c>
      <c r="I240" s="8">
        <v>33.0</v>
      </c>
      <c r="J240" s="8">
        <v>3.55</v>
      </c>
      <c r="K240" s="8">
        <v>243.2</v>
      </c>
      <c r="L240" s="8">
        <v>1136.0</v>
      </c>
      <c r="M240" s="8">
        <v>1502.0</v>
      </c>
    </row>
    <row r="241" ht="15.75" customHeight="1">
      <c r="A241" s="7" t="s">
        <v>305</v>
      </c>
      <c r="B241" s="7" t="s">
        <v>167</v>
      </c>
      <c r="C241" s="7">
        <v>0.0</v>
      </c>
      <c r="D241" s="7">
        <v>2.0</v>
      </c>
      <c r="E241" s="7" t="s">
        <v>162</v>
      </c>
      <c r="F241" s="8">
        <v>0.333333333</v>
      </c>
      <c r="G241" s="8">
        <v>1.5</v>
      </c>
      <c r="H241" s="8">
        <v>133.0</v>
      </c>
      <c r="I241" s="8">
        <v>31.0</v>
      </c>
      <c r="J241" s="8">
        <v>0.475</v>
      </c>
      <c r="K241" s="8">
        <v>255.9</v>
      </c>
      <c r="L241" s="8">
        <v>1116.0</v>
      </c>
      <c r="M241" s="8">
        <v>1505.0</v>
      </c>
    </row>
    <row r="242" ht="15.75" customHeight="1">
      <c r="A242" s="7" t="s">
        <v>501</v>
      </c>
      <c r="B242" s="7" t="s">
        <v>579</v>
      </c>
      <c r="C242" s="7">
        <v>2.0</v>
      </c>
      <c r="D242" s="7">
        <v>1.0</v>
      </c>
      <c r="E242" s="7" t="s">
        <v>492</v>
      </c>
      <c r="F242" s="8">
        <v>4.2</v>
      </c>
      <c r="G242" s="8">
        <v>1.4</v>
      </c>
      <c r="H242" s="8">
        <v>11.0</v>
      </c>
      <c r="I242" s="8">
        <v>54.0</v>
      </c>
      <c r="J242" s="8">
        <v>746.5</v>
      </c>
      <c r="K242" s="8">
        <v>76.35</v>
      </c>
      <c r="L242" s="8">
        <v>1659.0</v>
      </c>
      <c r="M242" s="8">
        <v>1428.0</v>
      </c>
    </row>
    <row r="243" ht="15.75" customHeight="1">
      <c r="A243" s="7" t="s">
        <v>507</v>
      </c>
      <c r="B243" s="7" t="s">
        <v>588</v>
      </c>
      <c r="C243" s="7">
        <v>4.0</v>
      </c>
      <c r="D243" s="7">
        <v>0.0</v>
      </c>
      <c r="E243" s="7" t="s">
        <v>492</v>
      </c>
      <c r="F243" s="8">
        <v>4.0</v>
      </c>
      <c r="G243" s="8">
        <v>1.4</v>
      </c>
      <c r="H243" s="8">
        <v>8.0</v>
      </c>
      <c r="I243" s="8">
        <v>67.0</v>
      </c>
      <c r="J243" s="8">
        <v>455.75</v>
      </c>
      <c r="K243" s="8">
        <v>55.23</v>
      </c>
      <c r="L243" s="8">
        <v>1679.0</v>
      </c>
      <c r="M243" s="8">
        <v>1355.0</v>
      </c>
    </row>
    <row r="244" ht="15.75" customHeight="1">
      <c r="A244" s="7" t="s">
        <v>507</v>
      </c>
      <c r="B244" s="7" t="s">
        <v>518</v>
      </c>
      <c r="C244" s="7">
        <v>2.0</v>
      </c>
      <c r="D244" s="7">
        <v>0.0</v>
      </c>
      <c r="E244" s="7" t="s">
        <v>492</v>
      </c>
      <c r="F244" s="8">
        <v>4.0</v>
      </c>
      <c r="G244" s="8">
        <v>1.4</v>
      </c>
      <c r="H244" s="8">
        <v>8.0</v>
      </c>
      <c r="I244" s="8">
        <v>36.0</v>
      </c>
      <c r="J244" s="8">
        <v>455.75</v>
      </c>
      <c r="K244" s="7">
        <v>338.0</v>
      </c>
      <c r="L244" s="8">
        <v>1679.0</v>
      </c>
      <c r="M244" s="8">
        <v>1489.0</v>
      </c>
    </row>
    <row r="245" ht="15.75" customHeight="1">
      <c r="A245" s="7" t="s">
        <v>561</v>
      </c>
      <c r="B245" s="7" t="s">
        <v>564</v>
      </c>
      <c r="C245" s="7">
        <v>2.0</v>
      </c>
      <c r="D245" s="7">
        <v>1.0</v>
      </c>
      <c r="E245" s="7" t="s">
        <v>492</v>
      </c>
      <c r="F245" s="8">
        <v>2.2</v>
      </c>
      <c r="G245" s="8">
        <v>1.4</v>
      </c>
      <c r="H245" s="8">
        <v>35.0</v>
      </c>
      <c r="I245" s="8">
        <v>65.0</v>
      </c>
      <c r="J245" s="8">
        <v>123.8</v>
      </c>
      <c r="K245" s="8">
        <v>103.15</v>
      </c>
      <c r="L245" s="8">
        <v>1493.0</v>
      </c>
      <c r="M245" s="8">
        <v>1372.0</v>
      </c>
    </row>
    <row r="246" ht="15.75" customHeight="1">
      <c r="A246" s="7" t="s">
        <v>515</v>
      </c>
      <c r="B246" s="7" t="s">
        <v>564</v>
      </c>
      <c r="C246" s="7">
        <v>3.0</v>
      </c>
      <c r="D246" s="7">
        <v>0.0</v>
      </c>
      <c r="E246" s="7" t="s">
        <v>492</v>
      </c>
      <c r="F246" s="8">
        <v>2.0</v>
      </c>
      <c r="G246" s="8">
        <v>1.4</v>
      </c>
      <c r="H246" s="8">
        <v>15.0</v>
      </c>
      <c r="I246" s="8">
        <v>65.0</v>
      </c>
      <c r="J246" s="8">
        <v>369.4</v>
      </c>
      <c r="K246" s="8">
        <v>103.15</v>
      </c>
      <c r="L246" s="8">
        <v>1632.0</v>
      </c>
      <c r="M246" s="8">
        <v>1372.0</v>
      </c>
    </row>
    <row r="247" ht="15.75" customHeight="1">
      <c r="A247" s="7" t="s">
        <v>557</v>
      </c>
      <c r="B247" s="7" t="s">
        <v>564</v>
      </c>
      <c r="C247" s="7">
        <v>2.0</v>
      </c>
      <c r="D247" s="7">
        <v>2.0</v>
      </c>
      <c r="E247" s="7" t="s">
        <v>492</v>
      </c>
      <c r="F247" s="8">
        <v>1.6</v>
      </c>
      <c r="G247" s="8">
        <v>1.4</v>
      </c>
      <c r="H247" s="8">
        <v>51.0</v>
      </c>
      <c r="I247" s="8">
        <v>65.0</v>
      </c>
      <c r="J247" s="8">
        <v>125.88</v>
      </c>
      <c r="K247" s="8">
        <v>103.15</v>
      </c>
      <c r="L247" s="8">
        <v>1440.0</v>
      </c>
      <c r="M247" s="8">
        <v>1372.0</v>
      </c>
    </row>
    <row r="248" ht="15.75" customHeight="1">
      <c r="A248" s="7" t="s">
        <v>518</v>
      </c>
      <c r="B248" s="7" t="s">
        <v>588</v>
      </c>
      <c r="C248" s="7">
        <v>2.0</v>
      </c>
      <c r="D248" s="7">
        <v>0.0</v>
      </c>
      <c r="E248" s="7" t="s">
        <v>492</v>
      </c>
      <c r="F248" s="8">
        <v>1.6</v>
      </c>
      <c r="G248" s="8">
        <v>1.4</v>
      </c>
      <c r="H248" s="8">
        <v>36.0</v>
      </c>
      <c r="I248" s="8">
        <v>67.0</v>
      </c>
      <c r="J248" s="7">
        <v>338.0</v>
      </c>
      <c r="K248" s="8">
        <v>55.23</v>
      </c>
      <c r="L248" s="8">
        <v>1489.0</v>
      </c>
      <c r="M248" s="8">
        <v>1355.0</v>
      </c>
    </row>
    <row r="249" ht="15.75" customHeight="1">
      <c r="A249" s="7" t="s">
        <v>585</v>
      </c>
      <c r="B249" s="7" t="s">
        <v>579</v>
      </c>
      <c r="C249" s="7">
        <v>0.0</v>
      </c>
      <c r="D249" s="7">
        <v>0.0</v>
      </c>
      <c r="E249" s="7" t="s">
        <v>492</v>
      </c>
      <c r="F249" s="8">
        <v>1.6</v>
      </c>
      <c r="G249" s="8">
        <v>1.4</v>
      </c>
      <c r="H249" s="8">
        <v>64.0</v>
      </c>
      <c r="I249" s="8">
        <v>54.0</v>
      </c>
      <c r="J249" s="8">
        <v>59.3</v>
      </c>
      <c r="K249" s="8">
        <v>76.35</v>
      </c>
      <c r="L249" s="8">
        <v>1375.0</v>
      </c>
      <c r="M249" s="8">
        <v>1428.0</v>
      </c>
    </row>
    <row r="250" ht="15.75" customHeight="1">
      <c r="A250" s="7" t="s">
        <v>595</v>
      </c>
      <c r="B250" s="7" t="s">
        <v>579</v>
      </c>
      <c r="C250" s="7">
        <v>3.0</v>
      </c>
      <c r="D250" s="7">
        <v>2.0</v>
      </c>
      <c r="E250" s="7" t="s">
        <v>492</v>
      </c>
      <c r="F250" s="8">
        <v>1.4</v>
      </c>
      <c r="G250" s="8">
        <v>1.4</v>
      </c>
      <c r="H250" s="8">
        <v>92.0</v>
      </c>
      <c r="I250" s="8">
        <v>54.0</v>
      </c>
      <c r="J250" s="8">
        <v>27.65</v>
      </c>
      <c r="K250" s="8">
        <v>76.35</v>
      </c>
      <c r="L250" s="8">
        <v>1242.0</v>
      </c>
      <c r="M250" s="8">
        <v>1428.0</v>
      </c>
    </row>
    <row r="251" ht="15.75" customHeight="1">
      <c r="A251" s="7" t="s">
        <v>601</v>
      </c>
      <c r="B251" s="7" t="s">
        <v>579</v>
      </c>
      <c r="C251" s="7">
        <v>0.0</v>
      </c>
      <c r="D251" s="7">
        <v>2.0</v>
      </c>
      <c r="E251" s="7" t="s">
        <v>492</v>
      </c>
      <c r="F251" s="8">
        <v>1.4</v>
      </c>
      <c r="G251" s="8">
        <v>1.4</v>
      </c>
      <c r="H251" s="8">
        <v>63.0</v>
      </c>
      <c r="I251" s="8">
        <v>54.0</v>
      </c>
      <c r="J251" s="8">
        <v>23.9</v>
      </c>
      <c r="K251" s="8">
        <v>76.35</v>
      </c>
      <c r="L251" s="8">
        <v>1380.0</v>
      </c>
      <c r="M251" s="8">
        <v>1428.0</v>
      </c>
    </row>
    <row r="252" ht="15.75" customHeight="1">
      <c r="A252" s="7" t="s">
        <v>588</v>
      </c>
      <c r="B252" s="7" t="s">
        <v>518</v>
      </c>
      <c r="C252" s="7">
        <v>0.0</v>
      </c>
      <c r="D252" s="7">
        <v>1.0</v>
      </c>
      <c r="E252" s="7" t="s">
        <v>492</v>
      </c>
      <c r="F252" s="8">
        <v>1.4</v>
      </c>
      <c r="G252" s="8">
        <v>1.4</v>
      </c>
      <c r="H252" s="8">
        <v>67.0</v>
      </c>
      <c r="I252" s="8">
        <v>36.0</v>
      </c>
      <c r="J252" s="8">
        <v>55.23</v>
      </c>
      <c r="K252" s="7">
        <v>338.0</v>
      </c>
      <c r="L252" s="8">
        <v>1355.0</v>
      </c>
      <c r="M252" s="8">
        <v>1489.0</v>
      </c>
    </row>
    <row r="253" ht="15.75" customHeight="1">
      <c r="A253" s="7" t="s">
        <v>626</v>
      </c>
      <c r="B253" s="7" t="s">
        <v>588</v>
      </c>
      <c r="C253" s="7">
        <v>1.0</v>
      </c>
      <c r="D253" s="7">
        <v>2.0</v>
      </c>
      <c r="E253" s="7" t="s">
        <v>492</v>
      </c>
      <c r="F253" s="8">
        <v>1.0</v>
      </c>
      <c r="G253" s="8">
        <v>1.4</v>
      </c>
      <c r="H253" s="8">
        <v>129.0</v>
      </c>
      <c r="I253" s="8">
        <v>67.0</v>
      </c>
      <c r="J253" s="8">
        <v>9.38</v>
      </c>
      <c r="K253" s="8">
        <v>55.23</v>
      </c>
      <c r="L253" s="8">
        <v>1125.0</v>
      </c>
      <c r="M253" s="8">
        <v>1355.0</v>
      </c>
    </row>
    <row r="254" ht="15.75" customHeight="1">
      <c r="A254" s="7" t="s">
        <v>631</v>
      </c>
      <c r="B254" s="7" t="s">
        <v>564</v>
      </c>
      <c r="C254" s="7">
        <v>0.0</v>
      </c>
      <c r="D254" s="7">
        <v>4.0</v>
      </c>
      <c r="E254" s="7" t="s">
        <v>492</v>
      </c>
      <c r="F254" s="8">
        <v>1.0</v>
      </c>
      <c r="G254" s="8">
        <v>1.4</v>
      </c>
      <c r="H254" s="8">
        <v>169.0</v>
      </c>
      <c r="I254" s="8">
        <v>65.0</v>
      </c>
      <c r="J254" s="8">
        <v>8.03</v>
      </c>
      <c r="K254" s="8">
        <v>103.15</v>
      </c>
      <c r="L254" s="8">
        <v>975.0</v>
      </c>
      <c r="M254" s="8">
        <v>1372.0</v>
      </c>
    </row>
    <row r="255" ht="15.75" customHeight="1">
      <c r="A255" s="7" t="s">
        <v>626</v>
      </c>
      <c r="B255" s="7" t="s">
        <v>518</v>
      </c>
      <c r="C255" s="7">
        <v>0.0</v>
      </c>
      <c r="D255" s="7">
        <v>2.0</v>
      </c>
      <c r="E255" s="7" t="s">
        <v>492</v>
      </c>
      <c r="F255" s="8">
        <v>1.0</v>
      </c>
      <c r="G255" s="8">
        <v>1.4</v>
      </c>
      <c r="H255" s="8">
        <v>129.0</v>
      </c>
      <c r="I255" s="8">
        <v>36.0</v>
      </c>
      <c r="J255" s="8">
        <v>9.38</v>
      </c>
      <c r="K255" s="7">
        <v>338.0</v>
      </c>
      <c r="L255" s="8">
        <v>1125.0</v>
      </c>
      <c r="M255" s="8">
        <v>1489.0</v>
      </c>
    </row>
    <row r="256" ht="15.75" customHeight="1">
      <c r="A256" s="7" t="s">
        <v>613</v>
      </c>
      <c r="B256" s="7" t="s">
        <v>564</v>
      </c>
      <c r="C256" s="7">
        <v>1.0</v>
      </c>
      <c r="D256" s="7">
        <v>0.0</v>
      </c>
      <c r="E256" s="7" t="s">
        <v>492</v>
      </c>
      <c r="F256" s="8">
        <v>0.6</v>
      </c>
      <c r="G256" s="8">
        <v>1.4</v>
      </c>
      <c r="H256" s="8">
        <v>108.0</v>
      </c>
      <c r="I256" s="8">
        <v>65.0</v>
      </c>
      <c r="J256" s="8">
        <v>17.6</v>
      </c>
      <c r="K256" s="8">
        <v>103.15</v>
      </c>
      <c r="L256" s="8">
        <v>1181.0</v>
      </c>
      <c r="M256" s="8">
        <v>1372.0</v>
      </c>
    </row>
    <row r="257" ht="15.75" customHeight="1">
      <c r="A257" s="7" t="s">
        <v>643</v>
      </c>
      <c r="B257" s="7" t="s">
        <v>518</v>
      </c>
      <c r="C257" s="7">
        <v>0.0</v>
      </c>
      <c r="D257" s="7">
        <v>3.0</v>
      </c>
      <c r="E257" s="7" t="s">
        <v>492</v>
      </c>
      <c r="F257" s="8">
        <v>0.2</v>
      </c>
      <c r="G257" s="8">
        <v>1.4</v>
      </c>
      <c r="H257" s="8">
        <v>200.0</v>
      </c>
      <c r="I257" s="8">
        <v>36.0</v>
      </c>
      <c r="J257" s="8">
        <v>1.53</v>
      </c>
      <c r="K257" s="7">
        <v>338.0</v>
      </c>
      <c r="L257" s="8">
        <v>857.0</v>
      </c>
      <c r="M257" s="8">
        <v>1489.0</v>
      </c>
    </row>
    <row r="258" ht="15.75" customHeight="1">
      <c r="A258" s="7" t="s">
        <v>643</v>
      </c>
      <c r="B258" s="7" t="s">
        <v>588</v>
      </c>
      <c r="C258" s="7">
        <v>0.0</v>
      </c>
      <c r="D258" s="7">
        <v>3.0</v>
      </c>
      <c r="E258" s="7" t="s">
        <v>492</v>
      </c>
      <c r="F258" s="8">
        <v>0.2</v>
      </c>
      <c r="G258" s="8">
        <v>1.4</v>
      </c>
      <c r="H258" s="8">
        <v>200.0</v>
      </c>
      <c r="I258" s="8">
        <v>67.0</v>
      </c>
      <c r="J258" s="8">
        <v>1.53</v>
      </c>
      <c r="K258" s="8">
        <v>55.23</v>
      </c>
      <c r="L258" s="8">
        <v>857.0</v>
      </c>
      <c r="M258" s="8">
        <v>1355.0</v>
      </c>
    </row>
    <row r="259" ht="15.75" customHeight="1">
      <c r="A259" s="7" t="s">
        <v>649</v>
      </c>
      <c r="B259" s="7" t="s">
        <v>579</v>
      </c>
      <c r="C259" s="7">
        <v>0.0</v>
      </c>
      <c r="D259" s="7">
        <v>2.0</v>
      </c>
      <c r="E259" s="7" t="s">
        <v>492</v>
      </c>
      <c r="F259" s="8">
        <v>0.2</v>
      </c>
      <c r="G259" s="8">
        <v>1.4</v>
      </c>
      <c r="H259" s="8">
        <v>194.0</v>
      </c>
      <c r="I259" s="8">
        <v>54.0</v>
      </c>
      <c r="J259" s="8">
        <v>0.9</v>
      </c>
      <c r="K259" s="8">
        <v>76.35</v>
      </c>
      <c r="L259" s="8">
        <v>874.0</v>
      </c>
      <c r="M259" s="8">
        <v>1428.0</v>
      </c>
    </row>
    <row r="260" ht="15.75" customHeight="1">
      <c r="A260" s="7" t="s">
        <v>16</v>
      </c>
      <c r="B260" s="7" t="s">
        <v>84</v>
      </c>
      <c r="C260" s="7">
        <v>1.0</v>
      </c>
      <c r="D260" s="7">
        <v>1.0</v>
      </c>
      <c r="E260" s="7" t="s">
        <v>13</v>
      </c>
      <c r="F260" s="8">
        <v>3.555555556</v>
      </c>
      <c r="G260" s="8">
        <v>1.333333333</v>
      </c>
      <c r="H260" s="8">
        <v>24.0</v>
      </c>
      <c r="I260" s="8">
        <v>97.0</v>
      </c>
      <c r="J260" s="8">
        <v>131.7</v>
      </c>
      <c r="K260" s="8">
        <v>7.18</v>
      </c>
      <c r="L260" s="8">
        <v>1555.0</v>
      </c>
      <c r="M260" s="8">
        <v>1219.0</v>
      </c>
    </row>
    <row r="261" ht="15.75" customHeight="1">
      <c r="A261" s="7" t="s">
        <v>16</v>
      </c>
      <c r="B261" s="7" t="s">
        <v>62</v>
      </c>
      <c r="C261" s="7">
        <v>0.0</v>
      </c>
      <c r="D261" s="7">
        <v>1.0</v>
      </c>
      <c r="E261" s="7" t="s">
        <v>13</v>
      </c>
      <c r="F261" s="8">
        <v>3.555555556</v>
      </c>
      <c r="G261" s="8">
        <v>1.333333333</v>
      </c>
      <c r="H261" s="8">
        <v>24.0</v>
      </c>
      <c r="I261" s="8">
        <v>75.0</v>
      </c>
      <c r="J261" s="8">
        <v>131.7</v>
      </c>
      <c r="K261" s="8">
        <v>5.78</v>
      </c>
      <c r="L261" s="8">
        <v>1555.0</v>
      </c>
      <c r="M261" s="8">
        <v>1323.0</v>
      </c>
    </row>
    <row r="262" ht="15.75" customHeight="1">
      <c r="A262" s="7" t="s">
        <v>40</v>
      </c>
      <c r="B262" s="7" t="s">
        <v>62</v>
      </c>
      <c r="C262" s="7">
        <v>2.0</v>
      </c>
      <c r="D262" s="7">
        <v>1.0</v>
      </c>
      <c r="E262" s="7" t="s">
        <v>13</v>
      </c>
      <c r="F262" s="8">
        <v>3.25</v>
      </c>
      <c r="G262" s="8">
        <v>1.333333333</v>
      </c>
      <c r="H262" s="8">
        <v>48.0</v>
      </c>
      <c r="I262" s="8">
        <v>75.0</v>
      </c>
      <c r="J262" s="8">
        <v>18.33</v>
      </c>
      <c r="K262" s="8">
        <v>5.78</v>
      </c>
      <c r="L262" s="8">
        <v>1442.0</v>
      </c>
      <c r="M262" s="8">
        <v>1323.0</v>
      </c>
    </row>
    <row r="263" ht="15.75" customHeight="1">
      <c r="A263" s="7" t="s">
        <v>24</v>
      </c>
      <c r="B263" s="7" t="s">
        <v>84</v>
      </c>
      <c r="C263" s="7">
        <v>4.0</v>
      </c>
      <c r="D263" s="7">
        <v>0.0</v>
      </c>
      <c r="E263" s="7" t="s">
        <v>13</v>
      </c>
      <c r="F263" s="8">
        <v>2.666666667</v>
      </c>
      <c r="G263" s="8">
        <v>1.333333333</v>
      </c>
      <c r="H263" s="8">
        <v>39.0</v>
      </c>
      <c r="I263" s="8">
        <v>97.0</v>
      </c>
      <c r="J263" s="8">
        <v>40.33</v>
      </c>
      <c r="K263" s="8">
        <v>7.18</v>
      </c>
      <c r="L263" s="8">
        <v>1484.0</v>
      </c>
      <c r="M263" s="8">
        <v>1219.0</v>
      </c>
    </row>
    <row r="264" ht="15.75" customHeight="1">
      <c r="A264" s="7" t="s">
        <v>24</v>
      </c>
      <c r="B264" s="7" t="s">
        <v>62</v>
      </c>
      <c r="C264" s="7">
        <v>3.0</v>
      </c>
      <c r="D264" s="7">
        <v>1.0</v>
      </c>
      <c r="E264" s="7" t="s">
        <v>13</v>
      </c>
      <c r="F264" s="8">
        <v>2.666666667</v>
      </c>
      <c r="G264" s="8">
        <v>1.333333333</v>
      </c>
      <c r="H264" s="8">
        <v>39.0</v>
      </c>
      <c r="I264" s="8">
        <v>75.0</v>
      </c>
      <c r="J264" s="8">
        <v>40.33</v>
      </c>
      <c r="K264" s="8">
        <v>5.78</v>
      </c>
      <c r="L264" s="8">
        <v>1484.0</v>
      </c>
      <c r="M264" s="8">
        <v>1323.0</v>
      </c>
    </row>
    <row r="265" ht="15.75" customHeight="1">
      <c r="A265" s="7" t="s">
        <v>87</v>
      </c>
      <c r="B265" s="7" t="s">
        <v>84</v>
      </c>
      <c r="C265" s="7">
        <v>1.0</v>
      </c>
      <c r="D265" s="7">
        <v>2.0</v>
      </c>
      <c r="E265" s="7" t="s">
        <v>13</v>
      </c>
      <c r="F265" s="8">
        <v>2.6</v>
      </c>
      <c r="G265" s="8">
        <v>1.333333333</v>
      </c>
      <c r="H265" s="8">
        <v>148.0</v>
      </c>
      <c r="I265" s="8">
        <v>97.0</v>
      </c>
      <c r="J265" s="8">
        <v>5.3</v>
      </c>
      <c r="K265" s="8">
        <v>7.18</v>
      </c>
      <c r="L265" s="8">
        <v>1058.0</v>
      </c>
      <c r="M265" s="8">
        <v>1219.0</v>
      </c>
    </row>
    <row r="266" ht="15.75" customHeight="1">
      <c r="A266" s="7" t="s">
        <v>72</v>
      </c>
      <c r="B266" s="7" t="s">
        <v>84</v>
      </c>
      <c r="C266" s="7">
        <v>3.0</v>
      </c>
      <c r="D266" s="7">
        <v>2.0</v>
      </c>
      <c r="E266" s="7" t="s">
        <v>13</v>
      </c>
      <c r="F266" s="8">
        <v>2.555555556</v>
      </c>
      <c r="G266" s="8">
        <v>1.333333333</v>
      </c>
      <c r="H266" s="8">
        <v>78.0</v>
      </c>
      <c r="I266" s="8">
        <v>97.0</v>
      </c>
      <c r="J266" s="8">
        <v>5.8</v>
      </c>
      <c r="K266" s="8">
        <v>7.18</v>
      </c>
      <c r="L266" s="8">
        <v>1305.0</v>
      </c>
      <c r="M266" s="8">
        <v>1219.0</v>
      </c>
    </row>
    <row r="267" ht="15.75" customHeight="1">
      <c r="A267" s="7" t="s">
        <v>32</v>
      </c>
      <c r="B267" s="7" t="s">
        <v>84</v>
      </c>
      <c r="C267" s="7">
        <v>3.0</v>
      </c>
      <c r="D267" s="7">
        <v>1.0</v>
      </c>
      <c r="E267" s="7" t="s">
        <v>13</v>
      </c>
      <c r="F267" s="8">
        <v>2.555555556</v>
      </c>
      <c r="G267" s="8">
        <v>1.333333333</v>
      </c>
      <c r="H267" s="8">
        <v>53.0</v>
      </c>
      <c r="I267" s="8">
        <v>97.0</v>
      </c>
      <c r="J267" s="8">
        <v>23.1</v>
      </c>
      <c r="K267" s="8">
        <v>7.18</v>
      </c>
      <c r="L267" s="8">
        <v>1436.0</v>
      </c>
      <c r="M267" s="8">
        <v>1219.0</v>
      </c>
    </row>
    <row r="268" ht="15.75" customHeight="1">
      <c r="A268" s="7" t="s">
        <v>72</v>
      </c>
      <c r="B268" s="7" t="s">
        <v>62</v>
      </c>
      <c r="C268" s="7">
        <v>1.0</v>
      </c>
      <c r="D268" s="7">
        <v>1.0</v>
      </c>
      <c r="E268" s="7" t="s">
        <v>13</v>
      </c>
      <c r="F268" s="8">
        <v>2.555555556</v>
      </c>
      <c r="G268" s="8">
        <v>1.333333333</v>
      </c>
      <c r="H268" s="8">
        <v>78.0</v>
      </c>
      <c r="I268" s="8">
        <v>75.0</v>
      </c>
      <c r="J268" s="8">
        <v>5.8</v>
      </c>
      <c r="K268" s="8">
        <v>5.78</v>
      </c>
      <c r="L268" s="8">
        <v>1305.0</v>
      </c>
      <c r="M268" s="8">
        <v>1323.0</v>
      </c>
    </row>
    <row r="269" ht="15.75" customHeight="1">
      <c r="A269" s="7" t="s">
        <v>32</v>
      </c>
      <c r="B269" s="7" t="s">
        <v>62</v>
      </c>
      <c r="C269" s="7">
        <v>1.0</v>
      </c>
      <c r="D269" s="7">
        <v>0.0</v>
      </c>
      <c r="E269" s="7" t="s">
        <v>13</v>
      </c>
      <c r="F269" s="8">
        <v>2.555555556</v>
      </c>
      <c r="G269" s="8">
        <v>1.333333333</v>
      </c>
      <c r="H269" s="8">
        <v>53.0</v>
      </c>
      <c r="I269" s="8">
        <v>75.0</v>
      </c>
      <c r="J269" s="8">
        <v>23.1</v>
      </c>
      <c r="K269" s="8">
        <v>5.78</v>
      </c>
      <c r="L269" s="8">
        <v>1436.0</v>
      </c>
      <c r="M269" s="8">
        <v>1323.0</v>
      </c>
    </row>
    <row r="270" ht="15.75" customHeight="1">
      <c r="A270" s="7" t="s">
        <v>260</v>
      </c>
      <c r="B270" s="7" t="s">
        <v>223</v>
      </c>
      <c r="C270" s="7">
        <v>1.0</v>
      </c>
      <c r="D270" s="7">
        <v>2.0</v>
      </c>
      <c r="E270" s="7" t="s">
        <v>162</v>
      </c>
      <c r="F270" s="8">
        <v>1.75</v>
      </c>
      <c r="G270" s="8">
        <v>1.333333333</v>
      </c>
      <c r="H270" s="8">
        <v>150.0</v>
      </c>
      <c r="I270" s="8">
        <v>73.0</v>
      </c>
      <c r="J270" s="8">
        <v>7.71</v>
      </c>
      <c r="K270" s="8">
        <v>22.98</v>
      </c>
      <c r="L270" s="8">
        <v>1051.0</v>
      </c>
      <c r="M270" s="8">
        <v>1331.0</v>
      </c>
    </row>
    <row r="271" ht="15.75" customHeight="1">
      <c r="A271" s="7" t="s">
        <v>62</v>
      </c>
      <c r="B271" s="7" t="s">
        <v>84</v>
      </c>
      <c r="C271" s="7">
        <v>3.0</v>
      </c>
      <c r="D271" s="7">
        <v>1.0</v>
      </c>
      <c r="E271" s="7" t="s">
        <v>13</v>
      </c>
      <c r="F271" s="8">
        <v>1.666666667</v>
      </c>
      <c r="G271" s="8">
        <v>1.333333333</v>
      </c>
      <c r="H271" s="8">
        <v>75.0</v>
      </c>
      <c r="I271" s="8">
        <v>97.0</v>
      </c>
      <c r="J271" s="8">
        <v>5.78</v>
      </c>
      <c r="K271" s="8">
        <v>7.18</v>
      </c>
      <c r="L271" s="8">
        <v>1323.0</v>
      </c>
      <c r="M271" s="8">
        <v>1219.0</v>
      </c>
    </row>
    <row r="272" ht="15.75" customHeight="1">
      <c r="A272" s="7" t="s">
        <v>167</v>
      </c>
      <c r="B272" s="7" t="s">
        <v>223</v>
      </c>
      <c r="C272" s="7">
        <v>1.0</v>
      </c>
      <c r="D272" s="7">
        <v>1.0</v>
      </c>
      <c r="E272" s="7" t="s">
        <v>162</v>
      </c>
      <c r="F272" s="8">
        <v>1.0</v>
      </c>
      <c r="G272" s="8">
        <v>1.333333333</v>
      </c>
      <c r="H272" s="8">
        <v>31.0</v>
      </c>
      <c r="I272" s="8">
        <v>73.0</v>
      </c>
      <c r="J272" s="8">
        <v>255.9</v>
      </c>
      <c r="K272" s="8">
        <v>22.98</v>
      </c>
      <c r="L272" s="8">
        <v>1505.0</v>
      </c>
      <c r="M272" s="8">
        <v>1331.0</v>
      </c>
    </row>
    <row r="273" ht="15.75" customHeight="1">
      <c r="A273" s="7" t="s">
        <v>84</v>
      </c>
      <c r="B273" s="7" t="s">
        <v>62</v>
      </c>
      <c r="C273" s="7">
        <v>0.0</v>
      </c>
      <c r="D273" s="7">
        <v>1.0</v>
      </c>
      <c r="E273" s="7" t="s">
        <v>13</v>
      </c>
      <c r="F273" s="8">
        <v>1.0</v>
      </c>
      <c r="G273" s="8">
        <v>1.333333333</v>
      </c>
      <c r="H273" s="8">
        <v>97.0</v>
      </c>
      <c r="I273" s="8">
        <v>75.0</v>
      </c>
      <c r="J273" s="8">
        <v>7.18</v>
      </c>
      <c r="K273" s="8">
        <v>5.78</v>
      </c>
      <c r="L273" s="8">
        <v>1219.0</v>
      </c>
      <c r="M273" s="8">
        <v>1323.0</v>
      </c>
    </row>
    <row r="274" ht="15.75" customHeight="1">
      <c r="A274" s="7" t="s">
        <v>43</v>
      </c>
      <c r="B274" s="7" t="s">
        <v>84</v>
      </c>
      <c r="C274" s="7">
        <v>0.0</v>
      </c>
      <c r="D274" s="7">
        <v>0.0</v>
      </c>
      <c r="E274" s="7" t="s">
        <v>13</v>
      </c>
      <c r="F274" s="8">
        <v>1.0</v>
      </c>
      <c r="G274" s="8">
        <v>1.333333333</v>
      </c>
      <c r="H274" s="8">
        <v>111.0</v>
      </c>
      <c r="I274" s="8">
        <v>97.0</v>
      </c>
      <c r="J274" s="8">
        <v>8.58</v>
      </c>
      <c r="K274" s="8">
        <v>7.18</v>
      </c>
      <c r="L274" s="8">
        <v>1171.0</v>
      </c>
      <c r="M274" s="8">
        <v>1219.0</v>
      </c>
    </row>
    <row r="275" ht="15.75" customHeight="1">
      <c r="A275" s="7" t="s">
        <v>78</v>
      </c>
      <c r="B275" s="7" t="s">
        <v>84</v>
      </c>
      <c r="C275" s="7">
        <v>1.0</v>
      </c>
      <c r="D275" s="7">
        <v>3.0</v>
      </c>
      <c r="E275" s="7" t="s">
        <v>13</v>
      </c>
      <c r="F275" s="8">
        <v>0.75</v>
      </c>
      <c r="G275" s="8">
        <v>1.333333333</v>
      </c>
      <c r="H275" s="8">
        <v>155.0</v>
      </c>
      <c r="I275" s="8">
        <v>97.0</v>
      </c>
      <c r="J275" s="8">
        <v>5.5</v>
      </c>
      <c r="K275" s="8">
        <v>7.18</v>
      </c>
      <c r="L275" s="8">
        <v>1019.0</v>
      </c>
      <c r="M275" s="8">
        <v>1219.0</v>
      </c>
    </row>
    <row r="276" ht="15.75" customHeight="1">
      <c r="A276" s="7" t="s">
        <v>96</v>
      </c>
      <c r="B276" s="7" t="s">
        <v>62</v>
      </c>
      <c r="C276" s="7">
        <v>1.0</v>
      </c>
      <c r="D276" s="7">
        <v>2.0</v>
      </c>
      <c r="E276" s="7" t="s">
        <v>13</v>
      </c>
      <c r="F276" s="8">
        <v>0.75</v>
      </c>
      <c r="G276" s="8">
        <v>1.333333333</v>
      </c>
      <c r="H276" s="8">
        <v>104.0</v>
      </c>
      <c r="I276" s="8">
        <v>75.0</v>
      </c>
      <c r="J276" s="8">
        <v>4.23</v>
      </c>
      <c r="K276" s="8">
        <v>5.78</v>
      </c>
      <c r="L276" s="8">
        <v>1199.0</v>
      </c>
      <c r="M276" s="8">
        <v>1323.0</v>
      </c>
    </row>
    <row r="277" ht="15.75" customHeight="1">
      <c r="A277" s="7" t="s">
        <v>110</v>
      </c>
      <c r="B277" s="7" t="s">
        <v>62</v>
      </c>
      <c r="C277" s="7">
        <v>1.0</v>
      </c>
      <c r="D277" s="7">
        <v>2.0</v>
      </c>
      <c r="E277" s="7" t="s">
        <v>13</v>
      </c>
      <c r="F277" s="8">
        <v>0.75</v>
      </c>
      <c r="G277" s="8">
        <v>1.333333333</v>
      </c>
      <c r="H277" s="8">
        <v>154.0</v>
      </c>
      <c r="I277" s="8">
        <v>75.0</v>
      </c>
      <c r="J277" s="8">
        <v>1.6</v>
      </c>
      <c r="K277" s="8">
        <v>5.78</v>
      </c>
      <c r="L277" s="8">
        <v>1023.0</v>
      </c>
      <c r="M277" s="8">
        <v>1323.0</v>
      </c>
    </row>
    <row r="278" ht="15.75" customHeight="1">
      <c r="A278" s="7" t="s">
        <v>305</v>
      </c>
      <c r="B278" s="7" t="s">
        <v>223</v>
      </c>
      <c r="C278" s="7">
        <v>1.0</v>
      </c>
      <c r="D278" s="7">
        <v>1.0</v>
      </c>
      <c r="E278" s="7" t="s">
        <v>162</v>
      </c>
      <c r="F278" s="8">
        <v>0.333333333</v>
      </c>
      <c r="G278" s="8">
        <v>1.333333333</v>
      </c>
      <c r="H278" s="8">
        <v>133.0</v>
      </c>
      <c r="I278" s="8">
        <v>73.0</v>
      </c>
      <c r="J278" s="8">
        <v>0.475</v>
      </c>
      <c r="K278" s="8">
        <v>22.98</v>
      </c>
      <c r="L278" s="8">
        <v>1116.0</v>
      </c>
      <c r="M278" s="8">
        <v>1331.0</v>
      </c>
    </row>
    <row r="279" ht="15.75" customHeight="1">
      <c r="A279" s="7" t="s">
        <v>101</v>
      </c>
      <c r="B279" s="7" t="s">
        <v>62</v>
      </c>
      <c r="C279" s="7">
        <v>0.0</v>
      </c>
      <c r="D279" s="7">
        <v>3.0</v>
      </c>
      <c r="E279" s="7" t="s">
        <v>13</v>
      </c>
      <c r="F279" s="8">
        <v>0.2</v>
      </c>
      <c r="G279" s="8">
        <v>1.333333333</v>
      </c>
      <c r="H279" s="8">
        <v>192.0</v>
      </c>
      <c r="I279" s="8">
        <v>75.0</v>
      </c>
      <c r="J279" s="8">
        <v>2.73</v>
      </c>
      <c r="K279" s="8">
        <v>5.78</v>
      </c>
      <c r="L279" s="8">
        <v>883.0</v>
      </c>
      <c r="M279" s="8">
        <v>1323.0</v>
      </c>
    </row>
    <row r="280" ht="15.75" customHeight="1">
      <c r="A280" s="7" t="s">
        <v>81</v>
      </c>
      <c r="B280" s="7" t="s">
        <v>56</v>
      </c>
      <c r="C280" s="7">
        <v>0.0</v>
      </c>
      <c r="D280" s="7">
        <v>0.0</v>
      </c>
      <c r="E280" s="7" t="s">
        <v>13</v>
      </c>
      <c r="F280" s="8">
        <v>4.0</v>
      </c>
      <c r="G280" s="8">
        <v>1.25</v>
      </c>
      <c r="H280" s="8">
        <v>149.0</v>
      </c>
      <c r="I280" s="8">
        <v>86.0</v>
      </c>
      <c r="J280" s="8">
        <v>5.25</v>
      </c>
      <c r="K280" s="8">
        <v>8.08</v>
      </c>
      <c r="L280" s="8">
        <v>1053.0</v>
      </c>
      <c r="M280" s="8">
        <v>1280.0</v>
      </c>
    </row>
    <row r="281" ht="15.75" customHeight="1">
      <c r="A281" s="7" t="s">
        <v>170</v>
      </c>
      <c r="B281" s="7" t="s">
        <v>280</v>
      </c>
      <c r="C281" s="7">
        <v>2.0</v>
      </c>
      <c r="D281" s="7">
        <v>0.0</v>
      </c>
      <c r="E281" s="7" t="s">
        <v>162</v>
      </c>
      <c r="F281" s="8">
        <v>3.5</v>
      </c>
      <c r="G281" s="8">
        <v>1.25</v>
      </c>
      <c r="H281" s="8">
        <v>23.0</v>
      </c>
      <c r="I281" s="8">
        <v>130.0</v>
      </c>
      <c r="J281" s="8">
        <v>231.9</v>
      </c>
      <c r="K281" s="8">
        <v>3.05</v>
      </c>
      <c r="L281" s="8">
        <v>1558.0</v>
      </c>
      <c r="M281" s="8">
        <v>1125.0</v>
      </c>
    </row>
    <row r="282" ht="15.75" customHeight="1">
      <c r="A282" s="7" t="s">
        <v>524</v>
      </c>
      <c r="B282" s="7" t="s">
        <v>607</v>
      </c>
      <c r="C282" s="7">
        <v>4.0</v>
      </c>
      <c r="D282" s="7">
        <v>1.0</v>
      </c>
      <c r="E282" s="7" t="s">
        <v>492</v>
      </c>
      <c r="F282" s="8">
        <v>3.0</v>
      </c>
      <c r="G282" s="8">
        <v>1.25</v>
      </c>
      <c r="H282" s="8">
        <v>25.0</v>
      </c>
      <c r="I282" s="8">
        <v>93.0</v>
      </c>
      <c r="J282" s="7">
        <v>328.0</v>
      </c>
      <c r="K282" s="8">
        <v>20.2</v>
      </c>
      <c r="L282" s="8">
        <v>1550.0</v>
      </c>
      <c r="M282" s="8">
        <v>1235.0</v>
      </c>
    </row>
    <row r="283" ht="15.75" customHeight="1">
      <c r="A283" s="7" t="s">
        <v>24</v>
      </c>
      <c r="B283" s="7" t="s">
        <v>56</v>
      </c>
      <c r="C283" s="7">
        <v>1.0</v>
      </c>
      <c r="D283" s="7">
        <v>0.0</v>
      </c>
      <c r="E283" s="7" t="s">
        <v>13</v>
      </c>
      <c r="F283" s="8">
        <v>2.666666667</v>
      </c>
      <c r="G283" s="8">
        <v>1.25</v>
      </c>
      <c r="H283" s="8">
        <v>39.0</v>
      </c>
      <c r="I283" s="8">
        <v>86.0</v>
      </c>
      <c r="J283" s="8">
        <v>40.33</v>
      </c>
      <c r="K283" s="8">
        <v>8.08</v>
      </c>
      <c r="L283" s="8">
        <v>1484.0</v>
      </c>
      <c r="M283" s="8">
        <v>1280.0</v>
      </c>
    </row>
    <row r="284" ht="15.75" customHeight="1">
      <c r="A284" s="7" t="s">
        <v>87</v>
      </c>
      <c r="B284" s="7" t="s">
        <v>43</v>
      </c>
      <c r="C284" s="7">
        <v>2.0</v>
      </c>
      <c r="D284" s="7">
        <v>1.0</v>
      </c>
      <c r="E284" s="7" t="s">
        <v>13</v>
      </c>
      <c r="F284" s="8">
        <v>2.6</v>
      </c>
      <c r="G284" s="8">
        <v>1.25</v>
      </c>
      <c r="H284" s="8">
        <v>148.0</v>
      </c>
      <c r="I284" s="8">
        <v>111.0</v>
      </c>
      <c r="J284" s="8">
        <v>5.3</v>
      </c>
      <c r="K284" s="8">
        <v>8.58</v>
      </c>
      <c r="L284" s="8">
        <v>1058.0</v>
      </c>
      <c r="M284" s="8">
        <v>1171.0</v>
      </c>
    </row>
    <row r="285" ht="15.75" customHeight="1">
      <c r="A285" s="7" t="s">
        <v>164</v>
      </c>
      <c r="B285" s="7" t="s">
        <v>263</v>
      </c>
      <c r="C285" s="7">
        <v>4.0</v>
      </c>
      <c r="D285" s="7">
        <v>1.0</v>
      </c>
      <c r="E285" s="7" t="s">
        <v>162</v>
      </c>
      <c r="F285" s="8">
        <v>2.5</v>
      </c>
      <c r="G285" s="8">
        <v>1.25</v>
      </c>
      <c r="H285" s="8">
        <v>18.0</v>
      </c>
      <c r="I285" s="8">
        <v>117.0</v>
      </c>
      <c r="J285" s="8">
        <v>286.5</v>
      </c>
      <c r="K285" s="8">
        <v>4.78</v>
      </c>
      <c r="L285" s="8">
        <v>1585.0</v>
      </c>
      <c r="M285" s="8">
        <v>1164.0</v>
      </c>
    </row>
    <row r="286" ht="15.75" customHeight="1">
      <c r="A286" s="7" t="s">
        <v>498</v>
      </c>
      <c r="B286" s="7" t="s">
        <v>607</v>
      </c>
      <c r="C286" s="7">
        <v>5.0</v>
      </c>
      <c r="D286" s="7">
        <v>0.0</v>
      </c>
      <c r="E286" s="7" t="s">
        <v>492</v>
      </c>
      <c r="F286" s="8">
        <v>2.333333333</v>
      </c>
      <c r="G286" s="8">
        <v>1.25</v>
      </c>
      <c r="H286" s="8">
        <v>9.0</v>
      </c>
      <c r="I286" s="8">
        <v>93.0</v>
      </c>
      <c r="J286" s="7">
        <v>882.0</v>
      </c>
      <c r="K286" s="8">
        <v>20.2</v>
      </c>
      <c r="L286" s="8">
        <v>1679.0</v>
      </c>
      <c r="M286" s="8">
        <v>1235.0</v>
      </c>
    </row>
    <row r="287" ht="15.75" customHeight="1">
      <c r="A287" s="7" t="s">
        <v>62</v>
      </c>
      <c r="B287" s="7" t="s">
        <v>40</v>
      </c>
      <c r="C287" s="7">
        <v>0.0</v>
      </c>
      <c r="D287" s="7">
        <v>1.0</v>
      </c>
      <c r="E287" s="7" t="s">
        <v>13</v>
      </c>
      <c r="F287" s="8">
        <v>1.666666667</v>
      </c>
      <c r="G287" s="8">
        <v>1.25</v>
      </c>
      <c r="H287" s="8">
        <v>75.0</v>
      </c>
      <c r="I287" s="8">
        <v>48.0</v>
      </c>
      <c r="J287" s="8">
        <v>5.78</v>
      </c>
      <c r="K287" s="8">
        <v>18.33</v>
      </c>
      <c r="L287" s="8">
        <v>1323.0</v>
      </c>
      <c r="M287" s="8">
        <v>1442.0</v>
      </c>
    </row>
    <row r="288" ht="15.75" customHeight="1">
      <c r="A288" s="7" t="s">
        <v>189</v>
      </c>
      <c r="B288" s="7" t="s">
        <v>280</v>
      </c>
      <c r="C288" s="7">
        <v>2.0</v>
      </c>
      <c r="D288" s="7">
        <v>2.0</v>
      </c>
      <c r="E288" s="7" t="s">
        <v>162</v>
      </c>
      <c r="F288" s="8">
        <v>1.0</v>
      </c>
      <c r="G288" s="8">
        <v>1.25</v>
      </c>
      <c r="H288" s="8">
        <v>83.0</v>
      </c>
      <c r="I288" s="8">
        <v>130.0</v>
      </c>
      <c r="J288" s="8">
        <v>89.98</v>
      </c>
      <c r="K288" s="8">
        <v>3.05</v>
      </c>
      <c r="L288" s="8">
        <v>1295.0</v>
      </c>
      <c r="M288" s="8">
        <v>1125.0</v>
      </c>
    </row>
    <row r="289" ht="15.75" customHeight="1">
      <c r="A289" s="7" t="s">
        <v>286</v>
      </c>
      <c r="B289" s="7" t="s">
        <v>280</v>
      </c>
      <c r="C289" s="7">
        <v>1.0</v>
      </c>
      <c r="D289" s="7">
        <v>3.0</v>
      </c>
      <c r="E289" s="7" t="s">
        <v>162</v>
      </c>
      <c r="F289" s="8">
        <v>1.0</v>
      </c>
      <c r="G289" s="8">
        <v>1.25</v>
      </c>
      <c r="H289" s="8">
        <v>181.0</v>
      </c>
      <c r="I289" s="8">
        <v>130.0</v>
      </c>
      <c r="J289" s="8">
        <v>1.75</v>
      </c>
      <c r="K289" s="8">
        <v>3.05</v>
      </c>
      <c r="L289" s="8">
        <v>932.0</v>
      </c>
      <c r="M289" s="8">
        <v>1125.0</v>
      </c>
    </row>
    <row r="290" ht="15.75" customHeight="1">
      <c r="A290" s="7" t="s">
        <v>302</v>
      </c>
      <c r="B290" s="7" t="s">
        <v>263</v>
      </c>
      <c r="C290" s="7">
        <v>1.0</v>
      </c>
      <c r="D290" s="7">
        <v>2.0</v>
      </c>
      <c r="E290" s="7" t="s">
        <v>162</v>
      </c>
      <c r="F290" s="8">
        <v>1.0</v>
      </c>
      <c r="G290" s="8">
        <v>1.25</v>
      </c>
      <c r="H290" s="8">
        <v>201.0</v>
      </c>
      <c r="I290" s="8">
        <v>117.0</v>
      </c>
      <c r="J290" s="8">
        <v>0.45</v>
      </c>
      <c r="K290" s="8">
        <v>4.78</v>
      </c>
      <c r="L290" s="8">
        <v>856.0</v>
      </c>
      <c r="M290" s="8">
        <v>1164.0</v>
      </c>
    </row>
    <row r="291" ht="15.75" customHeight="1">
      <c r="A291" s="7" t="s">
        <v>226</v>
      </c>
      <c r="B291" s="7" t="s">
        <v>263</v>
      </c>
      <c r="C291" s="7">
        <v>1.0</v>
      </c>
      <c r="D291" s="7">
        <v>1.0</v>
      </c>
      <c r="E291" s="7" t="s">
        <v>162</v>
      </c>
      <c r="F291" s="8">
        <v>1.0</v>
      </c>
      <c r="G291" s="8">
        <v>1.25</v>
      </c>
      <c r="H291" s="8">
        <v>99.0</v>
      </c>
      <c r="I291" s="8">
        <v>117.0</v>
      </c>
      <c r="J291" s="8">
        <v>18.7</v>
      </c>
      <c r="K291" s="8">
        <v>4.78</v>
      </c>
      <c r="L291" s="8">
        <v>1215.0</v>
      </c>
      <c r="M291" s="8">
        <v>1164.0</v>
      </c>
    </row>
    <row r="292" ht="15.75" customHeight="1">
      <c r="A292" s="7" t="s">
        <v>217</v>
      </c>
      <c r="B292" s="7" t="s">
        <v>263</v>
      </c>
      <c r="C292" s="7">
        <v>0.0</v>
      </c>
      <c r="D292" s="7">
        <v>1.0</v>
      </c>
      <c r="E292" s="7" t="s">
        <v>162</v>
      </c>
      <c r="F292" s="8">
        <v>1.0</v>
      </c>
      <c r="G292" s="8">
        <v>1.25</v>
      </c>
      <c r="H292" s="8">
        <v>126.0</v>
      </c>
      <c r="I292" s="8">
        <v>117.0</v>
      </c>
      <c r="J292" s="8">
        <v>21.78</v>
      </c>
      <c r="K292" s="8">
        <v>4.78</v>
      </c>
      <c r="L292" s="8">
        <v>1130.0</v>
      </c>
      <c r="M292" s="8">
        <v>1164.0</v>
      </c>
    </row>
    <row r="293" ht="15.75" customHeight="1">
      <c r="A293" s="7" t="s">
        <v>84</v>
      </c>
      <c r="B293" s="7" t="s">
        <v>43</v>
      </c>
      <c r="C293" s="7">
        <v>0.0</v>
      </c>
      <c r="D293" s="7">
        <v>0.0</v>
      </c>
      <c r="E293" s="7" t="s">
        <v>13</v>
      </c>
      <c r="F293" s="8">
        <v>1.0</v>
      </c>
      <c r="G293" s="8">
        <v>1.25</v>
      </c>
      <c r="H293" s="8">
        <v>97.0</v>
      </c>
      <c r="I293" s="8">
        <v>111.0</v>
      </c>
      <c r="J293" s="8">
        <v>7.18</v>
      </c>
      <c r="K293" s="8">
        <v>8.58</v>
      </c>
      <c r="L293" s="8">
        <v>1219.0</v>
      </c>
      <c r="M293" s="8">
        <v>1171.0</v>
      </c>
    </row>
    <row r="294" ht="15.75" customHeight="1">
      <c r="A294" s="7" t="s">
        <v>78</v>
      </c>
      <c r="B294" s="7" t="s">
        <v>43</v>
      </c>
      <c r="C294" s="7">
        <v>0.0</v>
      </c>
      <c r="D294" s="7">
        <v>3.0</v>
      </c>
      <c r="E294" s="7" t="s">
        <v>13</v>
      </c>
      <c r="F294" s="8">
        <v>0.75</v>
      </c>
      <c r="G294" s="8">
        <v>1.25</v>
      </c>
      <c r="H294" s="8">
        <v>155.0</v>
      </c>
      <c r="I294" s="8">
        <v>111.0</v>
      </c>
      <c r="J294" s="8">
        <v>5.5</v>
      </c>
      <c r="K294" s="8">
        <v>8.58</v>
      </c>
      <c r="L294" s="8">
        <v>1019.0</v>
      </c>
      <c r="M294" s="8">
        <v>1171.0</v>
      </c>
    </row>
    <row r="295" ht="15.75" customHeight="1">
      <c r="A295" s="7" t="s">
        <v>96</v>
      </c>
      <c r="B295" s="7" t="s">
        <v>40</v>
      </c>
      <c r="C295" s="7">
        <v>0.0</v>
      </c>
      <c r="D295" s="7">
        <v>1.0</v>
      </c>
      <c r="E295" s="7" t="s">
        <v>13</v>
      </c>
      <c r="F295" s="8">
        <v>0.75</v>
      </c>
      <c r="G295" s="8">
        <v>1.25</v>
      </c>
      <c r="H295" s="8">
        <v>104.0</v>
      </c>
      <c r="I295" s="8">
        <v>48.0</v>
      </c>
      <c r="J295" s="8">
        <v>4.23</v>
      </c>
      <c r="K295" s="8">
        <v>18.33</v>
      </c>
      <c r="L295" s="8">
        <v>1199.0</v>
      </c>
      <c r="M295" s="8">
        <v>1442.0</v>
      </c>
    </row>
    <row r="296" ht="15.75" customHeight="1">
      <c r="A296" s="7" t="s">
        <v>110</v>
      </c>
      <c r="B296" s="7" t="s">
        <v>40</v>
      </c>
      <c r="C296" s="7">
        <v>0.0</v>
      </c>
      <c r="D296" s="7">
        <v>1.0</v>
      </c>
      <c r="E296" s="7" t="s">
        <v>13</v>
      </c>
      <c r="F296" s="8">
        <v>0.75</v>
      </c>
      <c r="G296" s="8">
        <v>1.25</v>
      </c>
      <c r="H296" s="8">
        <v>154.0</v>
      </c>
      <c r="I296" s="8">
        <v>48.0</v>
      </c>
      <c r="J296" s="8">
        <v>1.6</v>
      </c>
      <c r="K296" s="8">
        <v>18.33</v>
      </c>
      <c r="L296" s="8">
        <v>1023.0</v>
      </c>
      <c r="M296" s="8">
        <v>1442.0</v>
      </c>
    </row>
    <row r="297" ht="15.75" customHeight="1">
      <c r="A297" s="7" t="s">
        <v>618</v>
      </c>
      <c r="B297" s="7" t="s">
        <v>607</v>
      </c>
      <c r="C297" s="7">
        <v>1.0</v>
      </c>
      <c r="D297" s="7">
        <v>3.0</v>
      </c>
      <c r="E297" s="7" t="s">
        <v>492</v>
      </c>
      <c r="F297" s="8">
        <v>0.5</v>
      </c>
      <c r="G297" s="8">
        <v>1.25</v>
      </c>
      <c r="H297" s="8">
        <v>128.0</v>
      </c>
      <c r="I297" s="8">
        <v>93.0</v>
      </c>
      <c r="J297" s="8">
        <v>14.63</v>
      </c>
      <c r="K297" s="8">
        <v>20.2</v>
      </c>
      <c r="L297" s="8">
        <v>1127.0</v>
      </c>
      <c r="M297" s="8">
        <v>1235.0</v>
      </c>
    </row>
    <row r="298" ht="15.75" customHeight="1">
      <c r="A298" s="7" t="s">
        <v>133</v>
      </c>
      <c r="B298" s="7" t="s">
        <v>56</v>
      </c>
      <c r="C298" s="7">
        <v>0.0</v>
      </c>
      <c r="D298" s="7">
        <v>3.0</v>
      </c>
      <c r="E298" s="7" t="s">
        <v>13</v>
      </c>
      <c r="F298" s="8">
        <v>0.5</v>
      </c>
      <c r="G298" s="8">
        <v>1.25</v>
      </c>
      <c r="H298" s="8">
        <v>176.0</v>
      </c>
      <c r="I298" s="8">
        <v>86.0</v>
      </c>
      <c r="J298" s="8">
        <v>0.995</v>
      </c>
      <c r="K298" s="8">
        <v>8.08</v>
      </c>
      <c r="L298" s="8">
        <v>950.0</v>
      </c>
      <c r="M298" s="8">
        <v>1280.0</v>
      </c>
    </row>
    <row r="299" ht="15.75" customHeight="1">
      <c r="A299" s="7" t="s">
        <v>559</v>
      </c>
      <c r="B299" s="7" t="s">
        <v>607</v>
      </c>
      <c r="C299" s="7">
        <v>0.0</v>
      </c>
      <c r="D299" s="7">
        <v>1.0</v>
      </c>
      <c r="E299" s="7" t="s">
        <v>492</v>
      </c>
      <c r="F299" s="8">
        <v>0.5</v>
      </c>
      <c r="G299" s="8">
        <v>1.25</v>
      </c>
      <c r="H299" s="8">
        <v>47.0</v>
      </c>
      <c r="I299" s="8">
        <v>93.0</v>
      </c>
      <c r="J299" s="8">
        <v>111.45</v>
      </c>
      <c r="K299" s="8">
        <v>20.2</v>
      </c>
      <c r="L299" s="8">
        <v>1442.0</v>
      </c>
      <c r="M299" s="8">
        <v>1235.0</v>
      </c>
    </row>
    <row r="300" ht="15.75" customHeight="1">
      <c r="A300" s="7" t="s">
        <v>101</v>
      </c>
      <c r="B300" s="7" t="s">
        <v>40</v>
      </c>
      <c r="C300" s="7">
        <v>0.0</v>
      </c>
      <c r="D300" s="7">
        <v>2.0</v>
      </c>
      <c r="E300" s="7" t="s">
        <v>13</v>
      </c>
      <c r="F300" s="8">
        <v>0.2</v>
      </c>
      <c r="G300" s="8">
        <v>1.25</v>
      </c>
      <c r="H300" s="8">
        <v>192.0</v>
      </c>
      <c r="I300" s="8">
        <v>48.0</v>
      </c>
      <c r="J300" s="8">
        <v>2.73</v>
      </c>
      <c r="K300" s="8">
        <v>18.33</v>
      </c>
      <c r="L300" s="8">
        <v>883.0</v>
      </c>
      <c r="M300" s="8">
        <v>1442.0</v>
      </c>
    </row>
    <row r="301" ht="15.75" customHeight="1">
      <c r="A301" s="7" t="s">
        <v>16</v>
      </c>
      <c r="B301" s="7" t="s">
        <v>32</v>
      </c>
      <c r="C301" s="7">
        <v>2.0</v>
      </c>
      <c r="D301" s="7">
        <v>0.0</v>
      </c>
      <c r="E301" s="7" t="s">
        <v>13</v>
      </c>
      <c r="F301" s="8">
        <v>3.555555556</v>
      </c>
      <c r="G301" s="8">
        <v>1.222222222</v>
      </c>
      <c r="H301" s="8">
        <v>24.0</v>
      </c>
      <c r="I301" s="8">
        <v>53.0</v>
      </c>
      <c r="J301" s="8">
        <v>131.7</v>
      </c>
      <c r="K301" s="8">
        <v>23.1</v>
      </c>
      <c r="L301" s="8">
        <v>1555.0</v>
      </c>
      <c r="M301" s="8">
        <v>1436.0</v>
      </c>
    </row>
    <row r="302" ht="15.75" customHeight="1">
      <c r="A302" s="7" t="s">
        <v>28</v>
      </c>
      <c r="B302" s="7" t="s">
        <v>32</v>
      </c>
      <c r="C302" s="7">
        <v>2.0</v>
      </c>
      <c r="D302" s="7">
        <v>3.0</v>
      </c>
      <c r="E302" s="7" t="s">
        <v>13</v>
      </c>
      <c r="F302" s="8">
        <v>3.5</v>
      </c>
      <c r="G302" s="8">
        <v>1.222222222</v>
      </c>
      <c r="H302" s="8">
        <v>77.0</v>
      </c>
      <c r="I302" s="8">
        <v>53.0</v>
      </c>
      <c r="J302" s="8">
        <v>25.65</v>
      </c>
      <c r="K302" s="8">
        <v>23.1</v>
      </c>
      <c r="L302" s="8">
        <v>1307.0</v>
      </c>
      <c r="M302" s="8">
        <v>1436.0</v>
      </c>
    </row>
    <row r="303" ht="15.75" customHeight="1">
      <c r="A303" s="7" t="s">
        <v>24</v>
      </c>
      <c r="B303" s="7" t="s">
        <v>32</v>
      </c>
      <c r="C303" s="7">
        <v>0.0</v>
      </c>
      <c r="D303" s="7">
        <v>0.0</v>
      </c>
      <c r="E303" s="7" t="s">
        <v>13</v>
      </c>
      <c r="F303" s="8">
        <v>2.666666667</v>
      </c>
      <c r="G303" s="8">
        <v>1.222222222</v>
      </c>
      <c r="H303" s="8">
        <v>39.0</v>
      </c>
      <c r="I303" s="8">
        <v>53.0</v>
      </c>
      <c r="J303" s="8">
        <v>40.33</v>
      </c>
      <c r="K303" s="8">
        <v>23.1</v>
      </c>
      <c r="L303" s="8">
        <v>1484.0</v>
      </c>
      <c r="M303" s="8">
        <v>1436.0</v>
      </c>
    </row>
    <row r="304" ht="15.75" customHeight="1">
      <c r="A304" s="7" t="s">
        <v>72</v>
      </c>
      <c r="B304" s="7" t="s">
        <v>32</v>
      </c>
      <c r="C304" s="7">
        <v>1.0</v>
      </c>
      <c r="D304" s="7">
        <v>1.0</v>
      </c>
      <c r="E304" s="7" t="s">
        <v>13</v>
      </c>
      <c r="F304" s="8">
        <v>2.555555556</v>
      </c>
      <c r="G304" s="8">
        <v>1.222222222</v>
      </c>
      <c r="H304" s="8">
        <v>78.0</v>
      </c>
      <c r="I304" s="8">
        <v>53.0</v>
      </c>
      <c r="J304" s="8">
        <v>5.8</v>
      </c>
      <c r="K304" s="8">
        <v>23.1</v>
      </c>
      <c r="L304" s="8">
        <v>1305.0</v>
      </c>
      <c r="M304" s="8">
        <v>1436.0</v>
      </c>
    </row>
    <row r="305" ht="15.75" customHeight="1">
      <c r="A305" s="7" t="s">
        <v>93</v>
      </c>
      <c r="B305" s="7" t="s">
        <v>32</v>
      </c>
      <c r="C305" s="7">
        <v>0.0</v>
      </c>
      <c r="D305" s="7">
        <v>0.0</v>
      </c>
      <c r="E305" s="7" t="s">
        <v>13</v>
      </c>
      <c r="F305" s="8">
        <v>2.25</v>
      </c>
      <c r="G305" s="8">
        <v>1.222222222</v>
      </c>
      <c r="H305" s="8">
        <v>94.0</v>
      </c>
      <c r="I305" s="8">
        <v>53.0</v>
      </c>
      <c r="J305" s="8">
        <v>4.4</v>
      </c>
      <c r="K305" s="8">
        <v>23.1</v>
      </c>
      <c r="L305" s="8">
        <v>1234.0</v>
      </c>
      <c r="M305" s="8">
        <v>1436.0</v>
      </c>
    </row>
    <row r="306" ht="15.75" customHeight="1">
      <c r="A306" s="7" t="s">
        <v>62</v>
      </c>
      <c r="B306" s="7" t="s">
        <v>32</v>
      </c>
      <c r="C306" s="7">
        <v>0.0</v>
      </c>
      <c r="D306" s="7">
        <v>1.0</v>
      </c>
      <c r="E306" s="7" t="s">
        <v>13</v>
      </c>
      <c r="F306" s="8">
        <v>1.666666667</v>
      </c>
      <c r="G306" s="8">
        <v>1.222222222</v>
      </c>
      <c r="H306" s="8">
        <v>75.0</v>
      </c>
      <c r="I306" s="8">
        <v>53.0</v>
      </c>
      <c r="J306" s="8">
        <v>5.78</v>
      </c>
      <c r="K306" s="8">
        <v>23.1</v>
      </c>
      <c r="L306" s="8">
        <v>1323.0</v>
      </c>
      <c r="M306" s="8">
        <v>1436.0</v>
      </c>
    </row>
    <row r="307" ht="15.75" customHeight="1">
      <c r="A307" s="7" t="s">
        <v>104</v>
      </c>
      <c r="B307" s="7" t="s">
        <v>32</v>
      </c>
      <c r="C307" s="7">
        <v>0.0</v>
      </c>
      <c r="D307" s="7">
        <v>3.0</v>
      </c>
      <c r="E307" s="7" t="s">
        <v>13</v>
      </c>
      <c r="F307" s="8">
        <v>1.25</v>
      </c>
      <c r="G307" s="8">
        <v>1.222222222</v>
      </c>
      <c r="H307" s="8">
        <v>159.0</v>
      </c>
      <c r="I307" s="8">
        <v>53.0</v>
      </c>
      <c r="J307" s="8">
        <v>2.5</v>
      </c>
      <c r="K307" s="8">
        <v>23.1</v>
      </c>
      <c r="L307" s="8">
        <v>1005.0</v>
      </c>
      <c r="M307" s="8">
        <v>1436.0</v>
      </c>
    </row>
    <row r="308" ht="15.75" customHeight="1">
      <c r="A308" s="7" t="s">
        <v>148</v>
      </c>
      <c r="B308" s="7" t="s">
        <v>32</v>
      </c>
      <c r="C308" s="7">
        <v>2.0</v>
      </c>
      <c r="D308" s="7">
        <v>2.0</v>
      </c>
      <c r="E308" s="7" t="s">
        <v>13</v>
      </c>
      <c r="F308" s="8">
        <v>1.0</v>
      </c>
      <c r="G308" s="8">
        <v>1.222222222</v>
      </c>
      <c r="H308" s="8">
        <v>153.0</v>
      </c>
      <c r="I308" s="8">
        <v>53.0</v>
      </c>
      <c r="J308" s="8">
        <v>0.725</v>
      </c>
      <c r="K308" s="8">
        <v>23.1</v>
      </c>
      <c r="L308" s="8">
        <v>1024.0</v>
      </c>
      <c r="M308" s="8">
        <v>1436.0</v>
      </c>
    </row>
    <row r="309" ht="15.75" customHeight="1">
      <c r="A309" s="7" t="s">
        <v>84</v>
      </c>
      <c r="B309" s="7" t="s">
        <v>32</v>
      </c>
      <c r="C309" s="7">
        <v>0.0</v>
      </c>
      <c r="D309" s="7">
        <v>1.0</v>
      </c>
      <c r="E309" s="7" t="s">
        <v>13</v>
      </c>
      <c r="F309" s="8">
        <v>1.0</v>
      </c>
      <c r="G309" s="8">
        <v>1.222222222</v>
      </c>
      <c r="H309" s="8">
        <v>97.0</v>
      </c>
      <c r="I309" s="8">
        <v>53.0</v>
      </c>
      <c r="J309" s="8">
        <v>7.18</v>
      </c>
      <c r="K309" s="8">
        <v>23.1</v>
      </c>
      <c r="L309" s="8">
        <v>1219.0</v>
      </c>
      <c r="M309" s="8">
        <v>1436.0</v>
      </c>
    </row>
    <row r="310" ht="15.75" customHeight="1">
      <c r="A310" s="7" t="s">
        <v>507</v>
      </c>
      <c r="B310" s="7" t="s">
        <v>626</v>
      </c>
      <c r="C310" s="7">
        <v>2.0</v>
      </c>
      <c r="D310" s="7">
        <v>0.0</v>
      </c>
      <c r="E310" s="7" t="s">
        <v>492</v>
      </c>
      <c r="F310" s="8">
        <v>4.0</v>
      </c>
      <c r="G310" s="8">
        <v>1.2</v>
      </c>
      <c r="H310" s="8">
        <v>8.0</v>
      </c>
      <c r="I310" s="8">
        <v>129.0</v>
      </c>
      <c r="J310" s="8">
        <v>455.75</v>
      </c>
      <c r="K310" s="8">
        <v>9.38</v>
      </c>
      <c r="L310" s="8">
        <v>1679.0</v>
      </c>
      <c r="M310" s="8">
        <v>1125.0</v>
      </c>
    </row>
    <row r="311" ht="15.75" customHeight="1">
      <c r="A311" s="7" t="s">
        <v>518</v>
      </c>
      <c r="B311" s="7" t="s">
        <v>626</v>
      </c>
      <c r="C311" s="7">
        <v>0.0</v>
      </c>
      <c r="D311" s="7">
        <v>0.0</v>
      </c>
      <c r="E311" s="7" t="s">
        <v>492</v>
      </c>
      <c r="F311" s="8">
        <v>1.6</v>
      </c>
      <c r="G311" s="8">
        <v>1.2</v>
      </c>
      <c r="H311" s="8">
        <v>36.0</v>
      </c>
      <c r="I311" s="8">
        <v>129.0</v>
      </c>
      <c r="J311" s="7">
        <v>338.0</v>
      </c>
      <c r="K311" s="8">
        <v>9.38</v>
      </c>
      <c r="L311" s="8">
        <v>1489.0</v>
      </c>
      <c r="M311" s="8">
        <v>1125.0</v>
      </c>
    </row>
    <row r="312" ht="15.75" customHeight="1">
      <c r="A312" s="7" t="s">
        <v>588</v>
      </c>
      <c r="B312" s="7" t="s">
        <v>626</v>
      </c>
      <c r="C312" s="7">
        <v>0.0</v>
      </c>
      <c r="D312" s="7">
        <v>0.0</v>
      </c>
      <c r="E312" s="7" t="s">
        <v>492</v>
      </c>
      <c r="F312" s="8">
        <v>1.4</v>
      </c>
      <c r="G312" s="8">
        <v>1.2</v>
      </c>
      <c r="H312" s="8">
        <v>67.0</v>
      </c>
      <c r="I312" s="8">
        <v>129.0</v>
      </c>
      <c r="J312" s="8">
        <v>55.23</v>
      </c>
      <c r="K312" s="8">
        <v>9.38</v>
      </c>
      <c r="L312" s="8">
        <v>1355.0</v>
      </c>
      <c r="M312" s="8">
        <v>1125.0</v>
      </c>
    </row>
    <row r="313" ht="15.75" customHeight="1">
      <c r="A313" s="7" t="s">
        <v>643</v>
      </c>
      <c r="B313" s="7" t="s">
        <v>626</v>
      </c>
      <c r="C313" s="7">
        <v>1.0</v>
      </c>
      <c r="D313" s="7">
        <v>3.0</v>
      </c>
      <c r="E313" s="7" t="s">
        <v>492</v>
      </c>
      <c r="F313" s="8">
        <v>0.2</v>
      </c>
      <c r="G313" s="8">
        <v>1.2</v>
      </c>
      <c r="H313" s="8">
        <v>200.0</v>
      </c>
      <c r="I313" s="8">
        <v>129.0</v>
      </c>
      <c r="J313" s="8">
        <v>1.53</v>
      </c>
      <c r="K313" s="8">
        <v>9.38</v>
      </c>
      <c r="L313" s="8">
        <v>857.0</v>
      </c>
      <c r="M313" s="8">
        <v>1125.0</v>
      </c>
    </row>
    <row r="314" ht="15.75" customHeight="1">
      <c r="A314" s="7" t="s">
        <v>340</v>
      </c>
      <c r="B314" s="7" t="s">
        <v>343</v>
      </c>
      <c r="C314" s="7">
        <v>2.0</v>
      </c>
      <c r="D314" s="7">
        <v>1.0</v>
      </c>
      <c r="E314" s="7" t="s">
        <v>664</v>
      </c>
      <c r="F314" s="8">
        <v>2.9</v>
      </c>
      <c r="G314" s="8">
        <v>1.142857143</v>
      </c>
      <c r="H314" s="8">
        <v>43.0</v>
      </c>
      <c r="I314" s="8">
        <v>12.0</v>
      </c>
      <c r="J314" s="8">
        <v>172.13</v>
      </c>
      <c r="K314" s="8">
        <v>201.3</v>
      </c>
      <c r="L314" s="8">
        <v>1474.0</v>
      </c>
      <c r="M314" s="8">
        <v>1650.0</v>
      </c>
    </row>
    <row r="315" ht="15.75" customHeight="1">
      <c r="A315" s="7" t="s">
        <v>337</v>
      </c>
      <c r="B315" s="7" t="s">
        <v>343</v>
      </c>
      <c r="C315" s="7">
        <v>2.0</v>
      </c>
      <c r="D315" s="7">
        <v>0.0</v>
      </c>
      <c r="E315" s="7" t="s">
        <v>664</v>
      </c>
      <c r="F315" s="8">
        <v>2.285714286</v>
      </c>
      <c r="G315" s="8">
        <v>1.142857143</v>
      </c>
      <c r="H315" s="8">
        <v>14.0</v>
      </c>
      <c r="I315" s="8">
        <v>12.0</v>
      </c>
      <c r="J315" s="8">
        <v>204.4</v>
      </c>
      <c r="K315" s="8">
        <v>201.3</v>
      </c>
      <c r="L315" s="8">
        <v>1635.0</v>
      </c>
      <c r="M315" s="8">
        <v>1650.0</v>
      </c>
    </row>
    <row r="316" ht="15.75" customHeight="1">
      <c r="A316" s="7" t="s">
        <v>349</v>
      </c>
      <c r="B316" s="7" t="s">
        <v>343</v>
      </c>
      <c r="C316" s="7">
        <v>1.0</v>
      </c>
      <c r="D316" s="7">
        <v>1.0</v>
      </c>
      <c r="E316" s="7" t="s">
        <v>664</v>
      </c>
      <c r="F316" s="8">
        <v>1.5</v>
      </c>
      <c r="G316" s="8">
        <v>1.142857143</v>
      </c>
      <c r="H316" s="8">
        <v>61.0</v>
      </c>
      <c r="I316" s="8">
        <v>12.0</v>
      </c>
      <c r="J316" s="7">
        <v>12.0</v>
      </c>
      <c r="K316" s="8">
        <v>201.3</v>
      </c>
      <c r="L316" s="8">
        <v>1389.0</v>
      </c>
      <c r="M316" s="8">
        <v>1650.0</v>
      </c>
    </row>
    <row r="317" ht="15.75" customHeight="1">
      <c r="A317" s="7" t="s">
        <v>356</v>
      </c>
      <c r="B317" s="7" t="s">
        <v>343</v>
      </c>
      <c r="C317" s="7">
        <v>0.0</v>
      </c>
      <c r="D317" s="7">
        <v>1.0</v>
      </c>
      <c r="E317" s="7" t="s">
        <v>664</v>
      </c>
      <c r="F317" s="8">
        <v>1.285714286</v>
      </c>
      <c r="G317" s="8">
        <v>1.142857143</v>
      </c>
      <c r="H317" s="8">
        <v>34.0</v>
      </c>
      <c r="I317" s="8">
        <v>12.0</v>
      </c>
      <c r="J317" s="8">
        <v>11.95</v>
      </c>
      <c r="K317" s="8">
        <v>201.3</v>
      </c>
      <c r="L317" s="8">
        <v>1500.0</v>
      </c>
      <c r="M317" s="8">
        <v>1650.0</v>
      </c>
    </row>
    <row r="318" ht="15.75" customHeight="1">
      <c r="A318" s="7" t="s">
        <v>375</v>
      </c>
      <c r="B318" s="7" t="s">
        <v>343</v>
      </c>
      <c r="C318" s="7">
        <v>0.0</v>
      </c>
      <c r="D318" s="7">
        <v>2.0</v>
      </c>
      <c r="E318" s="7" t="s">
        <v>664</v>
      </c>
      <c r="F318" s="8">
        <v>1.0</v>
      </c>
      <c r="G318" s="8">
        <v>1.142857143</v>
      </c>
      <c r="H318" s="8">
        <v>71.0</v>
      </c>
      <c r="I318" s="8">
        <v>12.0</v>
      </c>
      <c r="J318" s="8">
        <v>8.29</v>
      </c>
      <c r="K318" s="8">
        <v>201.3</v>
      </c>
      <c r="L318" s="8">
        <v>1333.0</v>
      </c>
      <c r="M318" s="8">
        <v>1650.0</v>
      </c>
    </row>
    <row r="319" ht="15.75" customHeight="1">
      <c r="A319" s="7" t="s">
        <v>346</v>
      </c>
      <c r="B319" s="7" t="s">
        <v>343</v>
      </c>
      <c r="C319" s="7">
        <v>1.0</v>
      </c>
      <c r="D319" s="7">
        <v>2.0</v>
      </c>
      <c r="E319" s="7" t="s">
        <v>664</v>
      </c>
      <c r="F319" s="8">
        <v>0.714285714</v>
      </c>
      <c r="G319" s="8">
        <v>1.142857143</v>
      </c>
      <c r="H319" s="8">
        <v>62.0</v>
      </c>
      <c r="I319" s="8">
        <v>12.0</v>
      </c>
      <c r="J319" s="8">
        <v>62.95</v>
      </c>
      <c r="K319" s="8">
        <v>201.3</v>
      </c>
      <c r="L319" s="8">
        <v>1382.0</v>
      </c>
      <c r="M319" s="8">
        <v>1650.0</v>
      </c>
    </row>
    <row r="320" ht="15.75" customHeight="1">
      <c r="A320" s="7" t="s">
        <v>359</v>
      </c>
      <c r="B320" s="7" t="s">
        <v>343</v>
      </c>
      <c r="C320" s="7">
        <v>0.0</v>
      </c>
      <c r="D320" s="7">
        <v>1.0</v>
      </c>
      <c r="E320" s="7" t="s">
        <v>664</v>
      </c>
      <c r="F320" s="8">
        <v>0.428571429</v>
      </c>
      <c r="G320" s="8">
        <v>1.142857143</v>
      </c>
      <c r="H320" s="8">
        <v>80.0</v>
      </c>
      <c r="I320" s="8">
        <v>12.0</v>
      </c>
      <c r="J320" s="7">
        <v>10.0</v>
      </c>
      <c r="K320" s="8">
        <v>201.3</v>
      </c>
      <c r="L320" s="8">
        <v>1300.0</v>
      </c>
      <c r="M320" s="8">
        <v>1650.0</v>
      </c>
    </row>
    <row r="321" ht="15.75" customHeight="1">
      <c r="A321" s="7" t="s">
        <v>59</v>
      </c>
      <c r="B321" s="7" t="s">
        <v>49</v>
      </c>
      <c r="C321" s="7">
        <v>1.0</v>
      </c>
      <c r="D321" s="7">
        <v>1.0</v>
      </c>
      <c r="E321" s="7" t="s">
        <v>13</v>
      </c>
      <c r="F321" s="8">
        <v>3.5</v>
      </c>
      <c r="G321" s="8">
        <v>1.111111111</v>
      </c>
      <c r="H321" s="8">
        <v>85.0</v>
      </c>
      <c r="I321" s="8">
        <v>70.0</v>
      </c>
      <c r="J321" s="8">
        <v>6.95</v>
      </c>
      <c r="K321" s="8">
        <v>15.1</v>
      </c>
      <c r="L321" s="8">
        <v>1289.0</v>
      </c>
      <c r="M321" s="8">
        <v>1339.0</v>
      </c>
    </row>
    <row r="322" ht="15.75" customHeight="1">
      <c r="A322" s="7" t="s">
        <v>20</v>
      </c>
      <c r="B322" s="7" t="s">
        <v>49</v>
      </c>
      <c r="C322" s="7">
        <v>1.0</v>
      </c>
      <c r="D322" s="7">
        <v>0.0</v>
      </c>
      <c r="E322" s="7" t="s">
        <v>13</v>
      </c>
      <c r="F322" s="8">
        <v>3.0</v>
      </c>
      <c r="G322" s="8">
        <v>1.111111111</v>
      </c>
      <c r="H322" s="8">
        <v>22.0</v>
      </c>
      <c r="I322" s="8">
        <v>70.0</v>
      </c>
      <c r="J322" s="8">
        <v>68.58</v>
      </c>
      <c r="K322" s="8">
        <v>15.1</v>
      </c>
      <c r="L322" s="8">
        <v>1559.0</v>
      </c>
      <c r="M322" s="8">
        <v>1339.0</v>
      </c>
    </row>
    <row r="323" ht="15.75" customHeight="1">
      <c r="A323" s="7" t="s">
        <v>20</v>
      </c>
      <c r="B323" s="7" t="s">
        <v>49</v>
      </c>
      <c r="C323" s="7">
        <v>1.0</v>
      </c>
      <c r="D323" s="7">
        <v>0.0</v>
      </c>
      <c r="E323" s="7" t="s">
        <v>13</v>
      </c>
      <c r="F323" s="8">
        <v>3.0</v>
      </c>
      <c r="G323" s="8">
        <v>1.111111111</v>
      </c>
      <c r="H323" s="8">
        <v>22.0</v>
      </c>
      <c r="I323" s="8">
        <v>70.0</v>
      </c>
      <c r="J323" s="8">
        <v>68.58</v>
      </c>
      <c r="K323" s="8">
        <v>15.1</v>
      </c>
      <c r="L323" s="8">
        <v>1559.0</v>
      </c>
      <c r="M323" s="8">
        <v>1339.0</v>
      </c>
    </row>
    <row r="324" ht="15.75" customHeight="1">
      <c r="A324" s="7" t="s">
        <v>426</v>
      </c>
      <c r="B324" s="7" t="s">
        <v>433</v>
      </c>
      <c r="C324" s="7">
        <v>4.0</v>
      </c>
      <c r="D324" s="7">
        <v>1.0</v>
      </c>
      <c r="E324" s="7" t="s">
        <v>427</v>
      </c>
      <c r="F324" s="8">
        <v>2.875</v>
      </c>
      <c r="G324" s="8">
        <v>1.111111111</v>
      </c>
      <c r="H324" s="8">
        <v>1.0</v>
      </c>
      <c r="I324" s="8">
        <v>13.0</v>
      </c>
      <c r="J324" s="7">
        <v>1090.0</v>
      </c>
      <c r="K324" s="8">
        <v>395.4</v>
      </c>
      <c r="L324" s="8">
        <v>1838.0</v>
      </c>
      <c r="M324" s="8">
        <v>1641.0</v>
      </c>
    </row>
    <row r="325" ht="15.75" customHeight="1">
      <c r="A325" s="7" t="s">
        <v>11</v>
      </c>
      <c r="B325" s="7" t="s">
        <v>49</v>
      </c>
      <c r="C325" s="7">
        <v>0.0</v>
      </c>
      <c r="D325" s="7">
        <v>0.0</v>
      </c>
      <c r="E325" s="7" t="s">
        <v>13</v>
      </c>
      <c r="F325" s="8">
        <v>2.625</v>
      </c>
      <c r="G325" s="8">
        <v>1.111111111</v>
      </c>
      <c r="H325" s="8">
        <v>28.0</v>
      </c>
      <c r="I325" s="8">
        <v>70.0</v>
      </c>
      <c r="J325" s="8">
        <v>159.55</v>
      </c>
      <c r="K325" s="8">
        <v>15.1</v>
      </c>
      <c r="L325" s="8">
        <v>1526.0</v>
      </c>
      <c r="M325" s="8">
        <v>1339.0</v>
      </c>
    </row>
    <row r="326" ht="15.75" customHeight="1">
      <c r="A326" s="7" t="s">
        <v>439</v>
      </c>
      <c r="B326" s="7" t="s">
        <v>433</v>
      </c>
      <c r="C326" s="7">
        <v>4.0</v>
      </c>
      <c r="D326" s="7">
        <v>2.0</v>
      </c>
      <c r="E326" s="7" t="s">
        <v>427</v>
      </c>
      <c r="F326" s="8">
        <v>2.111111111</v>
      </c>
      <c r="G326" s="8">
        <v>1.111111111</v>
      </c>
      <c r="H326" s="8">
        <v>44.0</v>
      </c>
      <c r="I326" s="8">
        <v>13.0</v>
      </c>
      <c r="J326" s="8">
        <v>125.8</v>
      </c>
      <c r="K326" s="8">
        <v>395.4</v>
      </c>
      <c r="L326" s="8">
        <v>1464.0</v>
      </c>
      <c r="M326" s="8">
        <v>1641.0</v>
      </c>
    </row>
    <row r="327" ht="15.75" customHeight="1">
      <c r="A327" s="7" t="s">
        <v>454</v>
      </c>
      <c r="B327" s="7" t="s">
        <v>433</v>
      </c>
      <c r="C327" s="7">
        <v>3.0</v>
      </c>
      <c r="D327" s="7">
        <v>0.0</v>
      </c>
      <c r="E327" s="7" t="s">
        <v>427</v>
      </c>
      <c r="F327" s="8">
        <v>1.888888889</v>
      </c>
      <c r="G327" s="8">
        <v>1.111111111</v>
      </c>
      <c r="H327" s="8">
        <v>81.0</v>
      </c>
      <c r="I327" s="8">
        <v>13.0</v>
      </c>
      <c r="J327" s="8">
        <v>13.38</v>
      </c>
      <c r="K327" s="8">
        <v>395.4</v>
      </c>
      <c r="L327" s="8">
        <v>1299.0</v>
      </c>
      <c r="M327" s="8">
        <v>1641.0</v>
      </c>
    </row>
    <row r="328" ht="15.75" customHeight="1">
      <c r="A328" s="7" t="s">
        <v>430</v>
      </c>
      <c r="B328" s="7" t="s">
        <v>433</v>
      </c>
      <c r="C328" s="7">
        <v>3.0</v>
      </c>
      <c r="D328" s="7">
        <v>0.0</v>
      </c>
      <c r="E328" s="7" t="s">
        <v>427</v>
      </c>
      <c r="F328" s="8">
        <v>1.555555556</v>
      </c>
      <c r="G328" s="8">
        <v>1.111111111</v>
      </c>
      <c r="H328" s="8">
        <v>3.0</v>
      </c>
      <c r="I328" s="8">
        <v>13.0</v>
      </c>
      <c r="J328" s="7">
        <v>608.0</v>
      </c>
      <c r="K328" s="8">
        <v>395.4</v>
      </c>
      <c r="L328" s="8">
        <v>1771.0</v>
      </c>
      <c r="M328" s="8">
        <v>1641.0</v>
      </c>
    </row>
    <row r="329" ht="15.75" customHeight="1">
      <c r="A329" s="7" t="s">
        <v>46</v>
      </c>
      <c r="B329" s="7" t="s">
        <v>49</v>
      </c>
      <c r="C329" s="7">
        <v>1.0</v>
      </c>
      <c r="D329" s="7">
        <v>1.0</v>
      </c>
      <c r="E329" s="7" t="s">
        <v>13</v>
      </c>
      <c r="F329" s="8">
        <v>1.444444444</v>
      </c>
      <c r="G329" s="8">
        <v>1.111111111</v>
      </c>
      <c r="H329" s="8">
        <v>89.0</v>
      </c>
      <c r="I329" s="8">
        <v>70.0</v>
      </c>
      <c r="J329" s="8">
        <v>8.08</v>
      </c>
      <c r="K329" s="8">
        <v>15.1</v>
      </c>
      <c r="L329" s="8">
        <v>1265.0</v>
      </c>
      <c r="M329" s="8">
        <v>1339.0</v>
      </c>
    </row>
    <row r="330" ht="15.75" customHeight="1">
      <c r="A330" s="7" t="s">
        <v>448</v>
      </c>
      <c r="B330" s="7" t="s">
        <v>433</v>
      </c>
      <c r="C330" s="7">
        <v>1.0</v>
      </c>
      <c r="D330" s="7">
        <v>1.0</v>
      </c>
      <c r="E330" s="7" t="s">
        <v>427</v>
      </c>
      <c r="F330" s="8">
        <v>1.333333333</v>
      </c>
      <c r="G330" s="8">
        <v>1.111111111</v>
      </c>
      <c r="H330" s="8">
        <v>21.0</v>
      </c>
      <c r="I330" s="8">
        <v>13.0</v>
      </c>
      <c r="J330" s="8">
        <v>56.68</v>
      </c>
      <c r="K330" s="8">
        <v>395.4</v>
      </c>
      <c r="L330" s="8">
        <v>1562.0</v>
      </c>
      <c r="M330" s="8">
        <v>1641.0</v>
      </c>
    </row>
    <row r="331" ht="15.75" customHeight="1">
      <c r="A331" s="7" t="s">
        <v>436</v>
      </c>
      <c r="B331" s="7" t="s">
        <v>433</v>
      </c>
      <c r="C331" s="7">
        <v>0.0</v>
      </c>
      <c r="D331" s="7">
        <v>3.0</v>
      </c>
      <c r="E331" s="7" t="s">
        <v>427</v>
      </c>
      <c r="F331" s="8">
        <v>1.222222222</v>
      </c>
      <c r="G331" s="8">
        <v>1.111111111</v>
      </c>
      <c r="H331" s="8">
        <v>17.0</v>
      </c>
      <c r="I331" s="8">
        <v>13.0</v>
      </c>
      <c r="J331" s="8">
        <v>294.9</v>
      </c>
      <c r="K331" s="8">
        <v>395.4</v>
      </c>
      <c r="L331" s="8">
        <v>1604.0</v>
      </c>
      <c r="M331" s="8">
        <v>1641.0</v>
      </c>
    </row>
    <row r="332" ht="15.75" customHeight="1">
      <c r="A332" s="7" t="s">
        <v>445</v>
      </c>
      <c r="B332" s="7" t="s">
        <v>433</v>
      </c>
      <c r="C332" s="7">
        <v>0.0</v>
      </c>
      <c r="D332" s="7">
        <v>2.0</v>
      </c>
      <c r="E332" s="7" t="s">
        <v>427</v>
      </c>
      <c r="F332" s="8">
        <v>1.222222222</v>
      </c>
      <c r="G332" s="8">
        <v>1.111111111</v>
      </c>
      <c r="H332" s="8">
        <v>29.0</v>
      </c>
      <c r="I332" s="8">
        <v>13.0</v>
      </c>
      <c r="J332" s="8">
        <v>75.85</v>
      </c>
      <c r="K332" s="8">
        <v>395.4</v>
      </c>
      <c r="L332" s="8">
        <v>1515.0</v>
      </c>
      <c r="M332" s="8">
        <v>1641.0</v>
      </c>
    </row>
    <row r="333" ht="15.75" customHeight="1">
      <c r="A333" s="7" t="s">
        <v>451</v>
      </c>
      <c r="B333" s="7" t="s">
        <v>433</v>
      </c>
      <c r="C333" s="7">
        <v>0.0</v>
      </c>
      <c r="D333" s="7">
        <v>0.0</v>
      </c>
      <c r="E333" s="7" t="s">
        <v>427</v>
      </c>
      <c r="F333" s="8">
        <v>1.222222222</v>
      </c>
      <c r="G333" s="8">
        <v>1.111111111</v>
      </c>
      <c r="H333" s="8">
        <v>56.0</v>
      </c>
      <c r="I333" s="8">
        <v>13.0</v>
      </c>
      <c r="J333" s="8">
        <v>41.25</v>
      </c>
      <c r="K333" s="8">
        <v>395.4</v>
      </c>
      <c r="L333" s="8">
        <v>1405.0</v>
      </c>
      <c r="M333" s="8">
        <v>1641.0</v>
      </c>
    </row>
    <row r="334" ht="15.75" customHeight="1">
      <c r="A334" s="7" t="s">
        <v>442</v>
      </c>
      <c r="B334" s="7" t="s">
        <v>433</v>
      </c>
      <c r="C334" s="7">
        <v>0.0</v>
      </c>
      <c r="D334" s="7">
        <v>1.0</v>
      </c>
      <c r="E334" s="7" t="s">
        <v>427</v>
      </c>
      <c r="F334" s="8">
        <v>1.111111111</v>
      </c>
      <c r="G334" s="8">
        <v>1.111111111</v>
      </c>
      <c r="H334" s="8">
        <v>50.0</v>
      </c>
      <c r="I334" s="8">
        <v>13.0</v>
      </c>
      <c r="J334" s="8">
        <v>96.05</v>
      </c>
      <c r="K334" s="8">
        <v>395.4</v>
      </c>
      <c r="L334" s="8">
        <v>1440.0</v>
      </c>
      <c r="M334" s="8">
        <v>1641.0</v>
      </c>
    </row>
    <row r="335" ht="15.75" customHeight="1">
      <c r="A335" s="7" t="s">
        <v>65</v>
      </c>
      <c r="B335" s="7" t="s">
        <v>49</v>
      </c>
      <c r="C335" s="7">
        <v>1.0</v>
      </c>
      <c r="D335" s="7">
        <v>1.0</v>
      </c>
      <c r="E335" s="7" t="s">
        <v>13</v>
      </c>
      <c r="F335" s="8">
        <v>0.777777778</v>
      </c>
      <c r="G335" s="8">
        <v>1.111111111</v>
      </c>
      <c r="H335" s="8">
        <v>100.0</v>
      </c>
      <c r="I335" s="8">
        <v>70.0</v>
      </c>
      <c r="J335" s="8">
        <v>5.98</v>
      </c>
      <c r="K335" s="8">
        <v>15.1</v>
      </c>
      <c r="L335" s="8">
        <v>1212.0</v>
      </c>
      <c r="M335" s="8">
        <v>1339.0</v>
      </c>
    </row>
    <row r="336" ht="15.75" customHeight="1">
      <c r="A336" s="7" t="s">
        <v>138</v>
      </c>
      <c r="B336" s="7" t="s">
        <v>49</v>
      </c>
      <c r="C336" s="7">
        <v>0.0</v>
      </c>
      <c r="D336" s="7">
        <v>4.0</v>
      </c>
      <c r="E336" s="7" t="s">
        <v>13</v>
      </c>
      <c r="F336" s="8">
        <v>0.6</v>
      </c>
      <c r="G336" s="8">
        <v>1.111111111</v>
      </c>
      <c r="H336" s="8">
        <v>174.0</v>
      </c>
      <c r="I336" s="8">
        <v>70.0</v>
      </c>
      <c r="J336" s="8">
        <v>0.98</v>
      </c>
      <c r="K336" s="8">
        <v>15.1</v>
      </c>
      <c r="L336" s="8">
        <v>954.0</v>
      </c>
      <c r="M336" s="8">
        <v>1339.0</v>
      </c>
    </row>
    <row r="337" ht="15.75" customHeight="1">
      <c r="A337" s="7" t="s">
        <v>99</v>
      </c>
      <c r="B337" s="7" t="s">
        <v>49</v>
      </c>
      <c r="C337" s="7">
        <v>0.0</v>
      </c>
      <c r="D337" s="7">
        <v>1.0</v>
      </c>
      <c r="E337" s="7" t="s">
        <v>13</v>
      </c>
      <c r="F337" s="8">
        <v>0.5</v>
      </c>
      <c r="G337" s="8">
        <v>1.111111111</v>
      </c>
      <c r="H337" s="8">
        <v>147.0</v>
      </c>
      <c r="I337" s="8">
        <v>70.0</v>
      </c>
      <c r="J337" s="8">
        <v>4.53</v>
      </c>
      <c r="K337" s="8">
        <v>15.1</v>
      </c>
      <c r="L337" s="8">
        <v>1058.0</v>
      </c>
      <c r="M337" s="8">
        <v>1339.0</v>
      </c>
    </row>
    <row r="338" ht="15.75" customHeight="1">
      <c r="A338" s="7" t="s">
        <v>501</v>
      </c>
      <c r="B338" s="7" t="s">
        <v>601</v>
      </c>
      <c r="C338" s="7">
        <v>3.0</v>
      </c>
      <c r="D338" s="7">
        <v>0.0</v>
      </c>
      <c r="E338" s="7" t="s">
        <v>492</v>
      </c>
      <c r="F338" s="8">
        <v>4.2</v>
      </c>
      <c r="G338" s="8">
        <v>1.0</v>
      </c>
      <c r="H338" s="8">
        <v>11.0</v>
      </c>
      <c r="I338" s="8">
        <v>63.0</v>
      </c>
      <c r="J338" s="8">
        <v>746.5</v>
      </c>
      <c r="K338" s="8">
        <v>23.9</v>
      </c>
      <c r="L338" s="8">
        <v>1659.0</v>
      </c>
      <c r="M338" s="8">
        <v>1380.0</v>
      </c>
    </row>
    <row r="339" ht="15.75" customHeight="1">
      <c r="A339" s="7" t="s">
        <v>521</v>
      </c>
      <c r="B339" s="7" t="s">
        <v>637</v>
      </c>
      <c r="C339" s="7">
        <v>3.0</v>
      </c>
      <c r="D339" s="7">
        <v>1.0</v>
      </c>
      <c r="E339" s="7" t="s">
        <v>492</v>
      </c>
      <c r="F339" s="8">
        <v>3.8</v>
      </c>
      <c r="G339" s="8">
        <v>1.0</v>
      </c>
      <c r="H339" s="8">
        <v>10.0</v>
      </c>
      <c r="I339" s="8">
        <v>125.0</v>
      </c>
      <c r="J339" s="8">
        <v>339.3</v>
      </c>
      <c r="K339" s="8">
        <v>3.55</v>
      </c>
      <c r="L339" s="8">
        <v>1665.0</v>
      </c>
      <c r="M339" s="8">
        <v>1136.0</v>
      </c>
    </row>
    <row r="340" ht="15.75" customHeight="1">
      <c r="A340" s="7" t="s">
        <v>521</v>
      </c>
      <c r="B340" s="7" t="s">
        <v>530</v>
      </c>
      <c r="C340" s="7">
        <v>2.0</v>
      </c>
      <c r="D340" s="7">
        <v>0.0</v>
      </c>
      <c r="E340" s="7" t="s">
        <v>492</v>
      </c>
      <c r="F340" s="8">
        <v>3.8</v>
      </c>
      <c r="G340" s="8">
        <v>1.0</v>
      </c>
      <c r="H340" s="8">
        <v>10.0</v>
      </c>
      <c r="I340" s="8">
        <v>45.0</v>
      </c>
      <c r="J340" s="8">
        <v>339.3</v>
      </c>
      <c r="K340" s="8">
        <v>311.6</v>
      </c>
      <c r="L340" s="8">
        <v>1665.0</v>
      </c>
      <c r="M340" s="8">
        <v>1463.0</v>
      </c>
    </row>
    <row r="341" ht="15.75" customHeight="1">
      <c r="A341" s="7" t="s">
        <v>491</v>
      </c>
      <c r="B341" s="7" t="s">
        <v>573</v>
      </c>
      <c r="C341" s="7">
        <v>5.0</v>
      </c>
      <c r="D341" s="7">
        <v>0.0</v>
      </c>
      <c r="E341" s="7" t="s">
        <v>492</v>
      </c>
      <c r="F341" s="8">
        <v>3.4</v>
      </c>
      <c r="G341" s="8">
        <v>1.0</v>
      </c>
      <c r="H341" s="8">
        <v>5.0</v>
      </c>
      <c r="I341" s="8">
        <v>66.0</v>
      </c>
      <c r="J341" s="7">
        <v>1360.0</v>
      </c>
      <c r="K341" s="8">
        <v>86.25</v>
      </c>
      <c r="L341" s="8">
        <v>1737.0</v>
      </c>
      <c r="M341" s="8">
        <v>1362.0</v>
      </c>
    </row>
    <row r="342" ht="15.75" customHeight="1">
      <c r="A342" s="7" t="s">
        <v>20</v>
      </c>
      <c r="B342" s="7" t="s">
        <v>65</v>
      </c>
      <c r="C342" s="7">
        <v>2.0</v>
      </c>
      <c r="D342" s="7">
        <v>0.0</v>
      </c>
      <c r="E342" s="7" t="s">
        <v>13</v>
      </c>
      <c r="F342" s="8">
        <v>3.0</v>
      </c>
      <c r="G342" s="8">
        <v>1.0</v>
      </c>
      <c r="H342" s="8">
        <v>22.0</v>
      </c>
      <c r="I342" s="8">
        <v>100.0</v>
      </c>
      <c r="J342" s="8">
        <v>68.58</v>
      </c>
      <c r="K342" s="8">
        <v>5.98</v>
      </c>
      <c r="L342" s="8">
        <v>1559.0</v>
      </c>
      <c r="M342" s="8">
        <v>1212.0</v>
      </c>
    </row>
    <row r="343" ht="15.75" customHeight="1">
      <c r="A343" s="7" t="s">
        <v>340</v>
      </c>
      <c r="B343" s="7" t="s">
        <v>346</v>
      </c>
      <c r="C343" s="7">
        <v>4.0</v>
      </c>
      <c r="D343" s="7">
        <v>0.0</v>
      </c>
      <c r="E343" s="7" t="s">
        <v>664</v>
      </c>
      <c r="F343" s="8">
        <v>2.9</v>
      </c>
      <c r="G343" s="8">
        <v>1.0</v>
      </c>
      <c r="H343" s="8">
        <v>43.0</v>
      </c>
      <c r="I343" s="8">
        <v>62.0</v>
      </c>
      <c r="J343" s="8">
        <v>172.13</v>
      </c>
      <c r="K343" s="8">
        <v>62.95</v>
      </c>
      <c r="L343" s="8">
        <v>1474.0</v>
      </c>
      <c r="M343" s="8">
        <v>1382.0</v>
      </c>
    </row>
    <row r="344" ht="15.75" customHeight="1">
      <c r="A344" s="7" t="s">
        <v>426</v>
      </c>
      <c r="B344" s="7" t="s">
        <v>436</v>
      </c>
      <c r="C344" s="7">
        <v>1.0</v>
      </c>
      <c r="D344" s="7">
        <v>0.0</v>
      </c>
      <c r="E344" s="7" t="s">
        <v>427</v>
      </c>
      <c r="F344" s="8">
        <v>2.875</v>
      </c>
      <c r="G344" s="8">
        <v>1.0</v>
      </c>
      <c r="H344" s="8">
        <v>1.0</v>
      </c>
      <c r="I344" s="8">
        <v>17.0</v>
      </c>
      <c r="J344" s="7">
        <v>1090.0</v>
      </c>
      <c r="K344" s="8">
        <v>294.9</v>
      </c>
      <c r="L344" s="8">
        <v>1838.0</v>
      </c>
      <c r="M344" s="8">
        <v>1604.0</v>
      </c>
    </row>
    <row r="345" ht="15.75" customHeight="1">
      <c r="A345" s="7" t="s">
        <v>533</v>
      </c>
      <c r="B345" s="7" t="s">
        <v>573</v>
      </c>
      <c r="C345" s="7">
        <v>4.0</v>
      </c>
      <c r="D345" s="7">
        <v>1.0</v>
      </c>
      <c r="E345" s="7" t="s">
        <v>492</v>
      </c>
      <c r="F345" s="8">
        <v>2.666666667</v>
      </c>
      <c r="G345" s="8">
        <v>1.0</v>
      </c>
      <c r="H345" s="8">
        <v>26.0</v>
      </c>
      <c r="I345" s="8">
        <v>66.0</v>
      </c>
      <c r="J345" s="8">
        <v>257.7</v>
      </c>
      <c r="K345" s="8">
        <v>86.25</v>
      </c>
      <c r="L345" s="8">
        <v>1546.0</v>
      </c>
      <c r="M345" s="8">
        <v>1362.0</v>
      </c>
    </row>
    <row r="346" ht="15.75" customHeight="1">
      <c r="A346" s="7" t="s">
        <v>11</v>
      </c>
      <c r="B346" s="7" t="s">
        <v>107</v>
      </c>
      <c r="C346" s="7">
        <v>5.0</v>
      </c>
      <c r="D346" s="7">
        <v>0.0</v>
      </c>
      <c r="E346" s="7" t="s">
        <v>13</v>
      </c>
      <c r="F346" s="8">
        <v>2.625</v>
      </c>
      <c r="G346" s="8">
        <v>1.0</v>
      </c>
      <c r="H346" s="8">
        <v>28.0</v>
      </c>
      <c r="I346" s="8">
        <v>135.0</v>
      </c>
      <c r="J346" s="8">
        <v>159.55</v>
      </c>
      <c r="K346" s="8">
        <v>2.06</v>
      </c>
      <c r="L346" s="8">
        <v>1526.0</v>
      </c>
      <c r="M346" s="8">
        <v>1100.0</v>
      </c>
    </row>
    <row r="347" ht="15.75" customHeight="1">
      <c r="A347" s="7" t="s">
        <v>11</v>
      </c>
      <c r="B347" s="7" t="s">
        <v>65</v>
      </c>
      <c r="C347" s="7">
        <v>2.0</v>
      </c>
      <c r="D347" s="7">
        <v>1.0</v>
      </c>
      <c r="E347" s="7" t="s">
        <v>13</v>
      </c>
      <c r="F347" s="8">
        <v>2.625</v>
      </c>
      <c r="G347" s="8">
        <v>1.0</v>
      </c>
      <c r="H347" s="8">
        <v>28.0</v>
      </c>
      <c r="I347" s="8">
        <v>100.0</v>
      </c>
      <c r="J347" s="8">
        <v>159.55</v>
      </c>
      <c r="K347" s="8">
        <v>5.98</v>
      </c>
      <c r="L347" s="8">
        <v>1526.0</v>
      </c>
      <c r="M347" s="8">
        <v>1212.0</v>
      </c>
    </row>
    <row r="348" ht="15.75" customHeight="1">
      <c r="A348" s="7" t="s">
        <v>11</v>
      </c>
      <c r="B348" s="7" t="s">
        <v>65</v>
      </c>
      <c r="C348" s="7">
        <v>1.0</v>
      </c>
      <c r="D348" s="7">
        <v>0.0</v>
      </c>
      <c r="E348" s="7" t="s">
        <v>13</v>
      </c>
      <c r="F348" s="8">
        <v>2.625</v>
      </c>
      <c r="G348" s="8">
        <v>1.0</v>
      </c>
      <c r="H348" s="8">
        <v>28.0</v>
      </c>
      <c r="I348" s="8">
        <v>100.0</v>
      </c>
      <c r="J348" s="8">
        <v>159.55</v>
      </c>
      <c r="K348" s="8">
        <v>5.98</v>
      </c>
      <c r="L348" s="8">
        <v>1526.0</v>
      </c>
      <c r="M348" s="8">
        <v>1212.0</v>
      </c>
    </row>
    <row r="349" ht="15.75" customHeight="1">
      <c r="A349" s="7" t="s">
        <v>32</v>
      </c>
      <c r="B349" s="7" t="s">
        <v>28</v>
      </c>
      <c r="C349" s="7">
        <v>3.0</v>
      </c>
      <c r="D349" s="7">
        <v>0.0</v>
      </c>
      <c r="E349" s="7" t="s">
        <v>13</v>
      </c>
      <c r="F349" s="8">
        <v>2.555555556</v>
      </c>
      <c r="G349" s="8">
        <v>1.0</v>
      </c>
      <c r="H349" s="8">
        <v>53.0</v>
      </c>
      <c r="I349" s="8">
        <v>77.0</v>
      </c>
      <c r="J349" s="8">
        <v>23.1</v>
      </c>
      <c r="K349" s="8">
        <v>25.65</v>
      </c>
      <c r="L349" s="8">
        <v>1436.0</v>
      </c>
      <c r="M349" s="8">
        <v>1307.0</v>
      </c>
    </row>
    <row r="350" ht="15.75" customHeight="1">
      <c r="A350" s="7" t="s">
        <v>164</v>
      </c>
      <c r="B350" s="7" t="s">
        <v>217</v>
      </c>
      <c r="C350" s="7">
        <v>2.0</v>
      </c>
      <c r="D350" s="7">
        <v>0.0</v>
      </c>
      <c r="E350" s="7" t="s">
        <v>162</v>
      </c>
      <c r="F350" s="8">
        <v>2.5</v>
      </c>
      <c r="G350" s="8">
        <v>1.0</v>
      </c>
      <c r="H350" s="8">
        <v>18.0</v>
      </c>
      <c r="I350" s="8">
        <v>126.0</v>
      </c>
      <c r="J350" s="8">
        <v>286.5</v>
      </c>
      <c r="K350" s="8">
        <v>21.78</v>
      </c>
      <c r="L350" s="8">
        <v>1585.0</v>
      </c>
      <c r="M350" s="8">
        <v>1130.0</v>
      </c>
    </row>
    <row r="351" ht="15.75" customHeight="1">
      <c r="A351" s="7" t="s">
        <v>337</v>
      </c>
      <c r="B351" s="7" t="s">
        <v>346</v>
      </c>
      <c r="C351" s="7">
        <v>2.0</v>
      </c>
      <c r="D351" s="7">
        <v>0.0</v>
      </c>
      <c r="E351" s="7" t="s">
        <v>664</v>
      </c>
      <c r="F351" s="8">
        <v>2.285714286</v>
      </c>
      <c r="G351" s="8">
        <v>1.0</v>
      </c>
      <c r="H351" s="8">
        <v>14.0</v>
      </c>
      <c r="I351" s="8">
        <v>62.0</v>
      </c>
      <c r="J351" s="8">
        <v>204.4</v>
      </c>
      <c r="K351" s="8">
        <v>62.95</v>
      </c>
      <c r="L351" s="8">
        <v>1635.0</v>
      </c>
      <c r="M351" s="8">
        <v>1382.0</v>
      </c>
    </row>
    <row r="352" ht="15.75" customHeight="1">
      <c r="A352" s="7" t="s">
        <v>195</v>
      </c>
      <c r="B352" s="7" t="s">
        <v>202</v>
      </c>
      <c r="C352" s="7">
        <v>3.0</v>
      </c>
      <c r="D352" s="7">
        <v>1.0</v>
      </c>
      <c r="E352" s="7" t="s">
        <v>162</v>
      </c>
      <c r="F352" s="8">
        <v>2.25</v>
      </c>
      <c r="G352" s="8">
        <v>1.0</v>
      </c>
      <c r="H352" s="8">
        <v>30.0</v>
      </c>
      <c r="I352" s="8">
        <v>87.0</v>
      </c>
      <c r="J352" s="8">
        <v>65.85</v>
      </c>
      <c r="K352" s="8">
        <v>51.3</v>
      </c>
      <c r="L352" s="8">
        <v>1508.0</v>
      </c>
      <c r="M352" s="8">
        <v>1271.0</v>
      </c>
    </row>
    <row r="353" ht="15.75" customHeight="1">
      <c r="A353" s="7" t="s">
        <v>93</v>
      </c>
      <c r="B353" s="7" t="s">
        <v>28</v>
      </c>
      <c r="C353" s="7">
        <v>2.0</v>
      </c>
      <c r="D353" s="7">
        <v>0.0</v>
      </c>
      <c r="E353" s="7" t="s">
        <v>13</v>
      </c>
      <c r="F353" s="8">
        <v>2.25</v>
      </c>
      <c r="G353" s="8">
        <v>1.0</v>
      </c>
      <c r="H353" s="8">
        <v>94.0</v>
      </c>
      <c r="I353" s="8">
        <v>77.0</v>
      </c>
      <c r="J353" s="8">
        <v>4.4</v>
      </c>
      <c r="K353" s="8">
        <v>25.65</v>
      </c>
      <c r="L353" s="8">
        <v>1234.0</v>
      </c>
      <c r="M353" s="8">
        <v>1307.0</v>
      </c>
    </row>
    <row r="354" ht="15.75" customHeight="1">
      <c r="A354" s="7" t="s">
        <v>504</v>
      </c>
      <c r="B354" s="7" t="s">
        <v>554</v>
      </c>
      <c r="C354" s="7">
        <v>1.0</v>
      </c>
      <c r="D354" s="7">
        <v>1.0</v>
      </c>
      <c r="E354" s="7" t="s">
        <v>492</v>
      </c>
      <c r="F354" s="8">
        <v>2.25</v>
      </c>
      <c r="G354" s="8">
        <v>1.0</v>
      </c>
      <c r="H354" s="8">
        <v>6.0</v>
      </c>
      <c r="I354" s="8">
        <v>49.0</v>
      </c>
      <c r="J354" s="7">
        <v>805.0</v>
      </c>
      <c r="K354" s="8">
        <v>127.6</v>
      </c>
      <c r="L354" s="8">
        <v>1717.0</v>
      </c>
      <c r="M354" s="8">
        <v>1441.0</v>
      </c>
    </row>
    <row r="355" ht="15.75" customHeight="1">
      <c r="A355" s="7" t="s">
        <v>195</v>
      </c>
      <c r="B355" s="7" t="s">
        <v>173</v>
      </c>
      <c r="C355" s="7">
        <v>0.0</v>
      </c>
      <c r="D355" s="7">
        <v>0.0</v>
      </c>
      <c r="E355" s="7" t="s">
        <v>162</v>
      </c>
      <c r="F355" s="8">
        <v>2.25</v>
      </c>
      <c r="G355" s="8">
        <v>1.0</v>
      </c>
      <c r="H355" s="8">
        <v>30.0</v>
      </c>
      <c r="I355" s="8">
        <v>46.0</v>
      </c>
      <c r="J355" s="8">
        <v>65.85</v>
      </c>
      <c r="K355" s="8">
        <v>185.6</v>
      </c>
      <c r="L355" s="8">
        <v>1508.0</v>
      </c>
      <c r="M355" s="8">
        <v>1443.0</v>
      </c>
    </row>
    <row r="356" ht="15.75" customHeight="1">
      <c r="A356" s="7" t="s">
        <v>598</v>
      </c>
      <c r="B356" s="7" t="s">
        <v>637</v>
      </c>
      <c r="C356" s="7">
        <v>3.0</v>
      </c>
      <c r="D356" s="7">
        <v>2.0</v>
      </c>
      <c r="E356" s="7" t="s">
        <v>492</v>
      </c>
      <c r="F356" s="8">
        <v>2.2</v>
      </c>
      <c r="G356" s="8">
        <v>1.0</v>
      </c>
      <c r="H356" s="8">
        <v>76.0</v>
      </c>
      <c r="I356" s="8">
        <v>125.0</v>
      </c>
      <c r="J356" s="8">
        <v>19.25</v>
      </c>
      <c r="K356" s="8">
        <v>3.55</v>
      </c>
      <c r="L356" s="8">
        <v>1316.0</v>
      </c>
      <c r="M356" s="8">
        <v>1136.0</v>
      </c>
    </row>
    <row r="357" ht="15.75" customHeight="1">
      <c r="A357" s="7" t="s">
        <v>527</v>
      </c>
      <c r="B357" s="7" t="s">
        <v>637</v>
      </c>
      <c r="C357" s="7">
        <v>3.0</v>
      </c>
      <c r="D357" s="7">
        <v>1.0</v>
      </c>
      <c r="E357" s="7" t="s">
        <v>492</v>
      </c>
      <c r="F357" s="8">
        <v>2.2</v>
      </c>
      <c r="G357" s="8">
        <v>1.0</v>
      </c>
      <c r="H357" s="8">
        <v>33.0</v>
      </c>
      <c r="I357" s="8">
        <v>125.0</v>
      </c>
      <c r="J357" s="8">
        <v>243.2</v>
      </c>
      <c r="K357" s="8">
        <v>3.55</v>
      </c>
      <c r="L357" s="8">
        <v>1502.0</v>
      </c>
      <c r="M357" s="8">
        <v>1136.0</v>
      </c>
    </row>
    <row r="358" ht="15.75" customHeight="1">
      <c r="A358" s="7" t="s">
        <v>598</v>
      </c>
      <c r="B358" s="7" t="s">
        <v>530</v>
      </c>
      <c r="C358" s="7">
        <v>1.0</v>
      </c>
      <c r="D358" s="7">
        <v>1.0</v>
      </c>
      <c r="E358" s="7" t="s">
        <v>492</v>
      </c>
      <c r="F358" s="8">
        <v>2.2</v>
      </c>
      <c r="G358" s="8">
        <v>1.0</v>
      </c>
      <c r="H358" s="8">
        <v>76.0</v>
      </c>
      <c r="I358" s="8">
        <v>45.0</v>
      </c>
      <c r="J358" s="8">
        <v>19.25</v>
      </c>
      <c r="K358" s="8">
        <v>311.6</v>
      </c>
      <c r="L358" s="8">
        <v>1316.0</v>
      </c>
      <c r="M358" s="8">
        <v>1463.0</v>
      </c>
    </row>
    <row r="359" ht="15.75" customHeight="1">
      <c r="A359" s="7" t="s">
        <v>527</v>
      </c>
      <c r="B359" s="7" t="s">
        <v>530</v>
      </c>
      <c r="C359" s="7">
        <v>0.0</v>
      </c>
      <c r="D359" s="7">
        <v>1.0</v>
      </c>
      <c r="E359" s="7" t="s">
        <v>492</v>
      </c>
      <c r="F359" s="8">
        <v>2.2</v>
      </c>
      <c r="G359" s="8">
        <v>1.0</v>
      </c>
      <c r="H359" s="8">
        <v>33.0</v>
      </c>
      <c r="I359" s="8">
        <v>45.0</v>
      </c>
      <c r="J359" s="8">
        <v>243.2</v>
      </c>
      <c r="K359" s="8">
        <v>311.6</v>
      </c>
      <c r="L359" s="8">
        <v>1502.0</v>
      </c>
      <c r="M359" s="8">
        <v>1463.0</v>
      </c>
    </row>
    <row r="360" ht="15.75" customHeight="1">
      <c r="A360" s="7" t="s">
        <v>530</v>
      </c>
      <c r="B360" s="7" t="s">
        <v>637</v>
      </c>
      <c r="C360" s="7">
        <v>4.0</v>
      </c>
      <c r="D360" s="7">
        <v>0.0</v>
      </c>
      <c r="E360" s="7" t="s">
        <v>492</v>
      </c>
      <c r="F360" s="8">
        <v>2.166666667</v>
      </c>
      <c r="G360" s="8">
        <v>1.0</v>
      </c>
      <c r="H360" s="8">
        <v>45.0</v>
      </c>
      <c r="I360" s="8">
        <v>125.0</v>
      </c>
      <c r="J360" s="8">
        <v>311.6</v>
      </c>
      <c r="K360" s="8">
        <v>3.55</v>
      </c>
      <c r="L360" s="8">
        <v>1463.0</v>
      </c>
      <c r="M360" s="8">
        <v>1136.0</v>
      </c>
    </row>
    <row r="361" ht="15.75" customHeight="1">
      <c r="A361" s="7" t="s">
        <v>439</v>
      </c>
      <c r="B361" s="7" t="s">
        <v>436</v>
      </c>
      <c r="C361" s="7">
        <v>6.0</v>
      </c>
      <c r="D361" s="7">
        <v>1.0</v>
      </c>
      <c r="E361" s="7" t="s">
        <v>427</v>
      </c>
      <c r="F361" s="8">
        <v>2.111111111</v>
      </c>
      <c r="G361" s="8">
        <v>1.0</v>
      </c>
      <c r="H361" s="8">
        <v>44.0</v>
      </c>
      <c r="I361" s="8">
        <v>17.0</v>
      </c>
      <c r="J361" s="8">
        <v>125.8</v>
      </c>
      <c r="K361" s="8">
        <v>294.9</v>
      </c>
      <c r="L361" s="8">
        <v>1464.0</v>
      </c>
      <c r="M361" s="8">
        <v>1604.0</v>
      </c>
    </row>
    <row r="362" ht="15.75" customHeight="1">
      <c r="A362" s="7" t="s">
        <v>107</v>
      </c>
      <c r="B362" s="7" t="s">
        <v>65</v>
      </c>
      <c r="C362" s="7">
        <v>3.0</v>
      </c>
      <c r="D362" s="7">
        <v>2.0</v>
      </c>
      <c r="E362" s="7" t="s">
        <v>13</v>
      </c>
      <c r="F362" s="8">
        <v>2.0</v>
      </c>
      <c r="G362" s="8">
        <v>1.0</v>
      </c>
      <c r="H362" s="8">
        <v>135.0</v>
      </c>
      <c r="I362" s="8">
        <v>100.0</v>
      </c>
      <c r="J362" s="8">
        <v>2.06</v>
      </c>
      <c r="K362" s="8">
        <v>5.98</v>
      </c>
      <c r="L362" s="8">
        <v>1100.0</v>
      </c>
      <c r="M362" s="8">
        <v>1212.0</v>
      </c>
    </row>
    <row r="363" ht="15.75" customHeight="1">
      <c r="A363" s="7" t="s">
        <v>289</v>
      </c>
      <c r="B363" s="7" t="s">
        <v>173</v>
      </c>
      <c r="C363" s="7">
        <v>0.0</v>
      </c>
      <c r="D363" s="7">
        <v>3.0</v>
      </c>
      <c r="E363" s="7" t="s">
        <v>162</v>
      </c>
      <c r="F363" s="8">
        <v>2.0</v>
      </c>
      <c r="G363" s="8">
        <v>1.0</v>
      </c>
      <c r="H363" s="8">
        <v>136.0</v>
      </c>
      <c r="I363" s="8">
        <v>46.0</v>
      </c>
      <c r="J363" s="8">
        <v>2.13</v>
      </c>
      <c r="K363" s="8">
        <v>185.6</v>
      </c>
      <c r="L363" s="8">
        <v>1095.0</v>
      </c>
      <c r="M363" s="8">
        <v>1443.0</v>
      </c>
    </row>
    <row r="364" ht="15.75" customHeight="1">
      <c r="A364" s="7" t="s">
        <v>401</v>
      </c>
      <c r="B364" s="7" t="s">
        <v>392</v>
      </c>
      <c r="C364" s="7">
        <v>0.0</v>
      </c>
      <c r="D364" s="7">
        <v>2.0</v>
      </c>
      <c r="E364" s="7" t="s">
        <v>664</v>
      </c>
      <c r="F364" s="8">
        <v>2.0</v>
      </c>
      <c r="G364" s="8">
        <v>1.0</v>
      </c>
      <c r="H364" s="8">
        <v>172.0</v>
      </c>
      <c r="I364" s="8">
        <v>170.0</v>
      </c>
      <c r="J364" s="8">
        <v>0.5</v>
      </c>
      <c r="K364" s="8">
        <v>0.675</v>
      </c>
      <c r="L364" s="8">
        <v>969.0</v>
      </c>
      <c r="M364" s="8">
        <v>974.0</v>
      </c>
    </row>
    <row r="365" ht="15.75" customHeight="1">
      <c r="A365" s="7" t="s">
        <v>454</v>
      </c>
      <c r="B365" s="7" t="s">
        <v>436</v>
      </c>
      <c r="C365" s="7">
        <v>1.0</v>
      </c>
      <c r="D365" s="7">
        <v>1.0</v>
      </c>
      <c r="E365" s="7" t="s">
        <v>427</v>
      </c>
      <c r="F365" s="8">
        <v>1.888888889</v>
      </c>
      <c r="G365" s="8">
        <v>1.0</v>
      </c>
      <c r="H365" s="8">
        <v>81.0</v>
      </c>
      <c r="I365" s="8">
        <v>17.0</v>
      </c>
      <c r="J365" s="8">
        <v>13.38</v>
      </c>
      <c r="K365" s="8">
        <v>294.9</v>
      </c>
      <c r="L365" s="8">
        <v>1299.0</v>
      </c>
      <c r="M365" s="8">
        <v>1604.0</v>
      </c>
    </row>
    <row r="366" ht="15.75" customHeight="1">
      <c r="A366" s="7" t="s">
        <v>542</v>
      </c>
      <c r="B366" s="7" t="s">
        <v>554</v>
      </c>
      <c r="C366" s="7">
        <v>2.0</v>
      </c>
      <c r="D366" s="7">
        <v>0.0</v>
      </c>
      <c r="E366" s="7" t="s">
        <v>492</v>
      </c>
      <c r="F366" s="8">
        <v>1.8</v>
      </c>
      <c r="G366" s="8">
        <v>1.0</v>
      </c>
      <c r="H366" s="8">
        <v>20.0</v>
      </c>
      <c r="I366" s="8">
        <v>49.0</v>
      </c>
      <c r="J366" s="8">
        <v>178.5</v>
      </c>
      <c r="K366" s="8">
        <v>127.6</v>
      </c>
      <c r="L366" s="8">
        <v>1563.0</v>
      </c>
      <c r="M366" s="8">
        <v>1441.0</v>
      </c>
    </row>
    <row r="367" ht="15.75" customHeight="1">
      <c r="A367" s="7" t="s">
        <v>567</v>
      </c>
      <c r="B367" s="7" t="s">
        <v>573</v>
      </c>
      <c r="C367" s="7">
        <v>0.0</v>
      </c>
      <c r="D367" s="7">
        <v>1.0</v>
      </c>
      <c r="E367" s="7" t="s">
        <v>492</v>
      </c>
      <c r="F367" s="8">
        <v>1.8</v>
      </c>
      <c r="G367" s="8">
        <v>1.0</v>
      </c>
      <c r="H367" s="8">
        <v>37.0</v>
      </c>
      <c r="I367" s="8">
        <v>66.0</v>
      </c>
      <c r="J367" s="8">
        <v>92.35</v>
      </c>
      <c r="K367" s="8">
        <v>86.25</v>
      </c>
      <c r="L367" s="8">
        <v>1487.0</v>
      </c>
      <c r="M367" s="8">
        <v>1362.0</v>
      </c>
    </row>
    <row r="368" ht="15.75" customHeight="1">
      <c r="A368" s="7" t="s">
        <v>214</v>
      </c>
      <c r="B368" s="7" t="s">
        <v>211</v>
      </c>
      <c r="C368" s="7">
        <v>3.0</v>
      </c>
      <c r="D368" s="7">
        <v>1.0</v>
      </c>
      <c r="E368" s="7" t="s">
        <v>162</v>
      </c>
      <c r="F368" s="8">
        <v>1.75</v>
      </c>
      <c r="G368" s="8">
        <v>1.0</v>
      </c>
      <c r="H368" s="8">
        <v>120.0</v>
      </c>
      <c r="I368" s="8">
        <v>79.0</v>
      </c>
      <c r="J368" s="8">
        <v>31.7</v>
      </c>
      <c r="K368" s="8">
        <v>35.33</v>
      </c>
      <c r="L368" s="8">
        <v>1149.0</v>
      </c>
      <c r="M368" s="8">
        <v>1302.0</v>
      </c>
    </row>
    <row r="369" ht="15.75" customHeight="1">
      <c r="A369" s="7" t="s">
        <v>260</v>
      </c>
      <c r="B369" s="7" t="s">
        <v>258</v>
      </c>
      <c r="C369" s="7">
        <v>3.0</v>
      </c>
      <c r="D369" s="7">
        <v>1.0</v>
      </c>
      <c r="E369" s="7" t="s">
        <v>162</v>
      </c>
      <c r="F369" s="8">
        <v>1.75</v>
      </c>
      <c r="G369" s="8">
        <v>1.0</v>
      </c>
      <c r="H369" s="8">
        <v>150.0</v>
      </c>
      <c r="I369" s="8">
        <v>113.0</v>
      </c>
      <c r="J369" s="8">
        <v>7.71</v>
      </c>
      <c r="K369" s="8">
        <v>6.68</v>
      </c>
      <c r="L369" s="8">
        <v>1051.0</v>
      </c>
      <c r="M369" s="8">
        <v>1170.0</v>
      </c>
    </row>
    <row r="370" ht="15.75" customHeight="1">
      <c r="A370" s="7" t="s">
        <v>260</v>
      </c>
      <c r="B370" s="7" t="s">
        <v>305</v>
      </c>
      <c r="C370" s="7">
        <v>3.0</v>
      </c>
      <c r="D370" s="7">
        <v>1.0</v>
      </c>
      <c r="E370" s="7" t="s">
        <v>162</v>
      </c>
      <c r="F370" s="8">
        <v>1.75</v>
      </c>
      <c r="G370" s="8">
        <v>1.0</v>
      </c>
      <c r="H370" s="8">
        <v>150.0</v>
      </c>
      <c r="I370" s="8">
        <v>133.0</v>
      </c>
      <c r="J370" s="8">
        <v>7.71</v>
      </c>
      <c r="K370" s="8">
        <v>0.475</v>
      </c>
      <c r="L370" s="8">
        <v>1051.0</v>
      </c>
      <c r="M370" s="8">
        <v>1116.0</v>
      </c>
    </row>
    <row r="371" ht="15.75" customHeight="1">
      <c r="A371" s="7" t="s">
        <v>173</v>
      </c>
      <c r="B371" s="7" t="s">
        <v>289</v>
      </c>
      <c r="C371" s="7">
        <v>1.0</v>
      </c>
      <c r="D371" s="7">
        <v>0.0</v>
      </c>
      <c r="E371" s="7" t="s">
        <v>162</v>
      </c>
      <c r="F371" s="8">
        <v>1.75</v>
      </c>
      <c r="G371" s="8">
        <v>1.0</v>
      </c>
      <c r="H371" s="8">
        <v>46.0</v>
      </c>
      <c r="I371" s="8">
        <v>136.0</v>
      </c>
      <c r="J371" s="8">
        <v>185.6</v>
      </c>
      <c r="K371" s="8">
        <v>2.13</v>
      </c>
      <c r="L371" s="8">
        <v>1443.0</v>
      </c>
      <c r="M371" s="8">
        <v>1095.0</v>
      </c>
    </row>
    <row r="372" ht="15.75" customHeight="1">
      <c r="A372" s="7" t="s">
        <v>536</v>
      </c>
      <c r="B372" s="7" t="s">
        <v>509</v>
      </c>
      <c r="C372" s="7">
        <v>0.0</v>
      </c>
      <c r="D372" s="7">
        <v>0.0</v>
      </c>
      <c r="E372" s="7" t="s">
        <v>492</v>
      </c>
      <c r="F372" s="8">
        <v>1.75</v>
      </c>
      <c r="G372" s="8">
        <v>1.0</v>
      </c>
      <c r="H372" s="8">
        <v>16.0</v>
      </c>
      <c r="I372" s="8">
        <v>7.0</v>
      </c>
      <c r="J372" s="8">
        <v>192.2</v>
      </c>
      <c r="K372" s="7">
        <v>579.0</v>
      </c>
      <c r="L372" s="8">
        <v>1621.0</v>
      </c>
      <c r="M372" s="8">
        <v>1714.0</v>
      </c>
    </row>
    <row r="373" ht="15.75" customHeight="1">
      <c r="A373" s="7" t="s">
        <v>585</v>
      </c>
      <c r="B373" s="7" t="s">
        <v>601</v>
      </c>
      <c r="C373" s="7">
        <v>3.0</v>
      </c>
      <c r="D373" s="7">
        <v>1.0</v>
      </c>
      <c r="E373" s="7" t="s">
        <v>492</v>
      </c>
      <c r="F373" s="8">
        <v>1.6</v>
      </c>
      <c r="G373" s="8">
        <v>1.0</v>
      </c>
      <c r="H373" s="8">
        <v>64.0</v>
      </c>
      <c r="I373" s="8">
        <v>63.0</v>
      </c>
      <c r="J373" s="8">
        <v>59.3</v>
      </c>
      <c r="K373" s="8">
        <v>23.9</v>
      </c>
      <c r="L373" s="8">
        <v>1375.0</v>
      </c>
      <c r="M373" s="8">
        <v>1380.0</v>
      </c>
    </row>
    <row r="374" ht="15.75" customHeight="1">
      <c r="A374" s="7" t="s">
        <v>430</v>
      </c>
      <c r="B374" s="7" t="s">
        <v>436</v>
      </c>
      <c r="C374" s="7">
        <v>1.0</v>
      </c>
      <c r="D374" s="7">
        <v>0.0</v>
      </c>
      <c r="E374" s="7" t="s">
        <v>427</v>
      </c>
      <c r="F374" s="8">
        <v>1.555555556</v>
      </c>
      <c r="G374" s="8">
        <v>1.0</v>
      </c>
      <c r="H374" s="8">
        <v>3.0</v>
      </c>
      <c r="I374" s="8">
        <v>17.0</v>
      </c>
      <c r="J374" s="7">
        <v>608.0</v>
      </c>
      <c r="K374" s="8">
        <v>294.9</v>
      </c>
      <c r="L374" s="8">
        <v>1771.0</v>
      </c>
      <c r="M374" s="8">
        <v>1604.0</v>
      </c>
    </row>
    <row r="375" ht="15.75" customHeight="1">
      <c r="A375" s="7" t="s">
        <v>349</v>
      </c>
      <c r="B375" s="7" t="s">
        <v>346</v>
      </c>
      <c r="C375" s="7">
        <v>3.0</v>
      </c>
      <c r="D375" s="7">
        <v>2.0</v>
      </c>
      <c r="E375" s="7" t="s">
        <v>664</v>
      </c>
      <c r="F375" s="8">
        <v>1.5</v>
      </c>
      <c r="G375" s="8">
        <v>1.0</v>
      </c>
      <c r="H375" s="8">
        <v>61.0</v>
      </c>
      <c r="I375" s="8">
        <v>62.0</v>
      </c>
      <c r="J375" s="7">
        <v>12.0</v>
      </c>
      <c r="K375" s="8">
        <v>62.95</v>
      </c>
      <c r="L375" s="8">
        <v>1389.0</v>
      </c>
      <c r="M375" s="8">
        <v>1382.0</v>
      </c>
    </row>
    <row r="376" ht="15.75" customHeight="1">
      <c r="A376" s="7" t="s">
        <v>186</v>
      </c>
      <c r="B376" s="7" t="s">
        <v>161</v>
      </c>
      <c r="C376" s="7">
        <v>1.0</v>
      </c>
      <c r="D376" s="7">
        <v>0.0</v>
      </c>
      <c r="E376" s="7" t="s">
        <v>162</v>
      </c>
      <c r="F376" s="8">
        <v>1.5</v>
      </c>
      <c r="G376" s="8">
        <v>1.0</v>
      </c>
      <c r="H376" s="8">
        <v>38.0</v>
      </c>
      <c r="I376" s="8">
        <v>52.0</v>
      </c>
      <c r="J376" s="8">
        <v>114.75</v>
      </c>
      <c r="K376" s="8">
        <v>380.95</v>
      </c>
      <c r="L376" s="8">
        <v>1485.0</v>
      </c>
      <c r="M376" s="8">
        <v>1436.0</v>
      </c>
    </row>
    <row r="377" ht="15.75" customHeight="1">
      <c r="A377" s="7" t="s">
        <v>46</v>
      </c>
      <c r="B377" s="7" t="s">
        <v>65</v>
      </c>
      <c r="C377" s="7">
        <v>2.0</v>
      </c>
      <c r="D377" s="7">
        <v>3.0</v>
      </c>
      <c r="E377" s="7" t="s">
        <v>13</v>
      </c>
      <c r="F377" s="8">
        <v>1.444444444</v>
      </c>
      <c r="G377" s="8">
        <v>1.0</v>
      </c>
      <c r="H377" s="8">
        <v>89.0</v>
      </c>
      <c r="I377" s="8">
        <v>100.0</v>
      </c>
      <c r="J377" s="8">
        <v>8.08</v>
      </c>
      <c r="K377" s="8">
        <v>5.98</v>
      </c>
      <c r="L377" s="8">
        <v>1265.0</v>
      </c>
      <c r="M377" s="8">
        <v>1212.0</v>
      </c>
    </row>
    <row r="378" ht="15.75" customHeight="1">
      <c r="A378" s="7" t="s">
        <v>595</v>
      </c>
      <c r="B378" s="7" t="s">
        <v>601</v>
      </c>
      <c r="C378" s="7">
        <v>2.0</v>
      </c>
      <c r="D378" s="7">
        <v>0.0</v>
      </c>
      <c r="E378" s="7" t="s">
        <v>492</v>
      </c>
      <c r="F378" s="8">
        <v>1.4</v>
      </c>
      <c r="G378" s="8">
        <v>1.0</v>
      </c>
      <c r="H378" s="8">
        <v>92.0</v>
      </c>
      <c r="I378" s="8">
        <v>63.0</v>
      </c>
      <c r="J378" s="8">
        <v>27.65</v>
      </c>
      <c r="K378" s="8">
        <v>23.9</v>
      </c>
      <c r="L378" s="8">
        <v>1242.0</v>
      </c>
      <c r="M378" s="8">
        <v>1380.0</v>
      </c>
    </row>
    <row r="379" ht="15.75" customHeight="1">
      <c r="A379" s="7" t="s">
        <v>223</v>
      </c>
      <c r="B379" s="7" t="s">
        <v>305</v>
      </c>
      <c r="C379" s="7">
        <v>2.0</v>
      </c>
      <c r="D379" s="7">
        <v>1.0</v>
      </c>
      <c r="E379" s="7" t="s">
        <v>162</v>
      </c>
      <c r="F379" s="8">
        <v>1.333333333</v>
      </c>
      <c r="G379" s="8">
        <v>1.0</v>
      </c>
      <c r="H379" s="8">
        <v>73.0</v>
      </c>
      <c r="I379" s="8">
        <v>133.0</v>
      </c>
      <c r="J379" s="8">
        <v>22.98</v>
      </c>
      <c r="K379" s="8">
        <v>0.475</v>
      </c>
      <c r="L379" s="8">
        <v>1331.0</v>
      </c>
      <c r="M379" s="8">
        <v>1116.0</v>
      </c>
    </row>
    <row r="380" ht="15.75" customHeight="1">
      <c r="A380" s="7" t="s">
        <v>448</v>
      </c>
      <c r="B380" s="7" t="s">
        <v>436</v>
      </c>
      <c r="C380" s="7">
        <v>0.0</v>
      </c>
      <c r="D380" s="7">
        <v>3.0</v>
      </c>
      <c r="E380" s="7" t="s">
        <v>427</v>
      </c>
      <c r="F380" s="8">
        <v>1.333333333</v>
      </c>
      <c r="G380" s="8">
        <v>1.0</v>
      </c>
      <c r="H380" s="8">
        <v>21.0</v>
      </c>
      <c r="I380" s="8">
        <v>17.0</v>
      </c>
      <c r="J380" s="8">
        <v>56.68</v>
      </c>
      <c r="K380" s="8">
        <v>294.9</v>
      </c>
      <c r="L380" s="8">
        <v>1562.0</v>
      </c>
      <c r="M380" s="8">
        <v>1604.0</v>
      </c>
    </row>
    <row r="381" ht="15.75" customHeight="1">
      <c r="A381" s="7" t="s">
        <v>433</v>
      </c>
      <c r="B381" s="7" t="s">
        <v>436</v>
      </c>
      <c r="C381" s="7">
        <v>0.0</v>
      </c>
      <c r="D381" s="7">
        <v>0.0</v>
      </c>
      <c r="E381" s="7" t="s">
        <v>427</v>
      </c>
      <c r="F381" s="8">
        <v>1.333333333</v>
      </c>
      <c r="G381" s="8">
        <v>1.0</v>
      </c>
      <c r="H381" s="8">
        <v>13.0</v>
      </c>
      <c r="I381" s="8">
        <v>17.0</v>
      </c>
      <c r="J381" s="8">
        <v>395.4</v>
      </c>
      <c r="K381" s="8">
        <v>294.9</v>
      </c>
      <c r="L381" s="8">
        <v>1641.0</v>
      </c>
      <c r="M381" s="8">
        <v>1604.0</v>
      </c>
    </row>
    <row r="382" ht="15.75" customHeight="1">
      <c r="A382" s="7" t="s">
        <v>343</v>
      </c>
      <c r="B382" s="7" t="s">
        <v>346</v>
      </c>
      <c r="C382" s="7">
        <v>2.0</v>
      </c>
      <c r="D382" s="7">
        <v>1.0</v>
      </c>
      <c r="E382" s="7" t="s">
        <v>664</v>
      </c>
      <c r="F382" s="8">
        <v>1.285714286</v>
      </c>
      <c r="G382" s="8">
        <v>1.0</v>
      </c>
      <c r="H382" s="8">
        <v>12.0</v>
      </c>
      <c r="I382" s="8">
        <v>62.0</v>
      </c>
      <c r="J382" s="8">
        <v>201.3</v>
      </c>
      <c r="K382" s="8">
        <v>62.95</v>
      </c>
      <c r="L382" s="8">
        <v>1650.0</v>
      </c>
      <c r="M382" s="8">
        <v>1382.0</v>
      </c>
    </row>
    <row r="383" ht="15.75" customHeight="1">
      <c r="A383" s="7" t="s">
        <v>356</v>
      </c>
      <c r="B383" s="7" t="s">
        <v>346</v>
      </c>
      <c r="C383" s="7">
        <v>1.0</v>
      </c>
      <c r="D383" s="7">
        <v>1.0</v>
      </c>
      <c r="E383" s="7" t="s">
        <v>664</v>
      </c>
      <c r="F383" s="8">
        <v>1.285714286</v>
      </c>
      <c r="G383" s="8">
        <v>1.0</v>
      </c>
      <c r="H383" s="8">
        <v>34.0</v>
      </c>
      <c r="I383" s="8">
        <v>62.0</v>
      </c>
      <c r="J383" s="8">
        <v>11.95</v>
      </c>
      <c r="K383" s="8">
        <v>62.95</v>
      </c>
      <c r="L383" s="8">
        <v>1500.0</v>
      </c>
      <c r="M383" s="8">
        <v>1382.0</v>
      </c>
    </row>
    <row r="384" ht="15.75" customHeight="1">
      <c r="A384" s="7" t="s">
        <v>183</v>
      </c>
      <c r="B384" s="7" t="s">
        <v>211</v>
      </c>
      <c r="C384" s="7">
        <v>2.0</v>
      </c>
      <c r="D384" s="7">
        <v>1.0</v>
      </c>
      <c r="E384" s="7" t="s">
        <v>162</v>
      </c>
      <c r="F384" s="8">
        <v>1.25</v>
      </c>
      <c r="G384" s="8">
        <v>1.0</v>
      </c>
      <c r="H384" s="8">
        <v>40.0</v>
      </c>
      <c r="I384" s="8">
        <v>79.0</v>
      </c>
      <c r="J384" s="8">
        <v>142.65</v>
      </c>
      <c r="K384" s="8">
        <v>35.33</v>
      </c>
      <c r="L384" s="8">
        <v>1483.0</v>
      </c>
      <c r="M384" s="8">
        <v>1302.0</v>
      </c>
    </row>
    <row r="385" ht="15.75" customHeight="1">
      <c r="A385" s="7" t="s">
        <v>272</v>
      </c>
      <c r="B385" s="7" t="s">
        <v>251</v>
      </c>
      <c r="C385" s="7">
        <v>2.0</v>
      </c>
      <c r="D385" s="7">
        <v>1.0</v>
      </c>
      <c r="E385" s="7" t="s">
        <v>162</v>
      </c>
      <c r="F385" s="8">
        <v>1.25</v>
      </c>
      <c r="G385" s="8">
        <v>1.0</v>
      </c>
      <c r="H385" s="8">
        <v>131.0</v>
      </c>
      <c r="I385" s="8">
        <v>141.0</v>
      </c>
      <c r="J385" s="8">
        <v>4.83</v>
      </c>
      <c r="K385" s="8">
        <v>9.59</v>
      </c>
      <c r="L385" s="8">
        <v>1122.0</v>
      </c>
      <c r="M385" s="8">
        <v>1076.0</v>
      </c>
    </row>
    <row r="386" ht="15.75" customHeight="1">
      <c r="A386" s="7" t="s">
        <v>104</v>
      </c>
      <c r="B386" s="7" t="s">
        <v>28</v>
      </c>
      <c r="C386" s="7">
        <v>1.0</v>
      </c>
      <c r="D386" s="7">
        <v>3.0</v>
      </c>
      <c r="E386" s="7" t="s">
        <v>13</v>
      </c>
      <c r="F386" s="8">
        <v>1.25</v>
      </c>
      <c r="G386" s="8">
        <v>1.0</v>
      </c>
      <c r="H386" s="8">
        <v>159.0</v>
      </c>
      <c r="I386" s="8">
        <v>77.0</v>
      </c>
      <c r="J386" s="8">
        <v>2.5</v>
      </c>
      <c r="K386" s="8">
        <v>25.65</v>
      </c>
      <c r="L386" s="8">
        <v>1005.0</v>
      </c>
      <c r="M386" s="8">
        <v>1307.0</v>
      </c>
    </row>
    <row r="387" ht="15.75" customHeight="1">
      <c r="A387" s="7" t="s">
        <v>176</v>
      </c>
      <c r="B387" s="7" t="s">
        <v>235</v>
      </c>
      <c r="C387" s="7">
        <v>1.0</v>
      </c>
      <c r="D387" s="7">
        <v>0.0</v>
      </c>
      <c r="E387" s="7" t="s">
        <v>162</v>
      </c>
      <c r="F387" s="8">
        <v>1.25</v>
      </c>
      <c r="G387" s="8">
        <v>1.0</v>
      </c>
      <c r="H387" s="8">
        <v>60.0</v>
      </c>
      <c r="I387" s="8">
        <v>68.0</v>
      </c>
      <c r="J387" s="8">
        <v>206.4</v>
      </c>
      <c r="K387" s="8">
        <v>14.9</v>
      </c>
      <c r="L387" s="8">
        <v>1393.0</v>
      </c>
      <c r="M387" s="8">
        <v>1351.0</v>
      </c>
    </row>
    <row r="388" ht="15.75" customHeight="1">
      <c r="A388" s="7" t="s">
        <v>445</v>
      </c>
      <c r="B388" s="7" t="s">
        <v>436</v>
      </c>
      <c r="C388" s="7">
        <v>2.0</v>
      </c>
      <c r="D388" s="7">
        <v>2.0</v>
      </c>
      <c r="E388" s="7" t="s">
        <v>427</v>
      </c>
      <c r="F388" s="8">
        <v>1.222222222</v>
      </c>
      <c r="G388" s="8">
        <v>1.0</v>
      </c>
      <c r="H388" s="8">
        <v>29.0</v>
      </c>
      <c r="I388" s="8">
        <v>17.0</v>
      </c>
      <c r="J388" s="8">
        <v>75.85</v>
      </c>
      <c r="K388" s="8">
        <v>294.9</v>
      </c>
      <c r="L388" s="8">
        <v>1515.0</v>
      </c>
      <c r="M388" s="8">
        <v>1604.0</v>
      </c>
    </row>
    <row r="389" ht="15.75" customHeight="1">
      <c r="A389" s="7" t="s">
        <v>451</v>
      </c>
      <c r="B389" s="7" t="s">
        <v>436</v>
      </c>
      <c r="C389" s="7">
        <v>0.0</v>
      </c>
      <c r="D389" s="7">
        <v>1.0</v>
      </c>
      <c r="E389" s="7" t="s">
        <v>427</v>
      </c>
      <c r="F389" s="8">
        <v>1.222222222</v>
      </c>
      <c r="G389" s="8">
        <v>1.0</v>
      </c>
      <c r="H389" s="8">
        <v>56.0</v>
      </c>
      <c r="I389" s="8">
        <v>17.0</v>
      </c>
      <c r="J389" s="8">
        <v>41.25</v>
      </c>
      <c r="K389" s="8">
        <v>294.9</v>
      </c>
      <c r="L389" s="8">
        <v>1405.0</v>
      </c>
      <c r="M389" s="8">
        <v>1604.0</v>
      </c>
    </row>
    <row r="390" ht="15.75" customHeight="1">
      <c r="A390" s="7" t="s">
        <v>579</v>
      </c>
      <c r="B390" s="7" t="s">
        <v>601</v>
      </c>
      <c r="C390" s="7">
        <v>0.0</v>
      </c>
      <c r="D390" s="7">
        <v>0.0</v>
      </c>
      <c r="E390" s="7" t="s">
        <v>492</v>
      </c>
      <c r="F390" s="8">
        <v>1.2</v>
      </c>
      <c r="G390" s="8">
        <v>1.0</v>
      </c>
      <c r="H390" s="8">
        <v>54.0</v>
      </c>
      <c r="I390" s="8">
        <v>63.0</v>
      </c>
      <c r="J390" s="8">
        <v>76.35</v>
      </c>
      <c r="K390" s="8">
        <v>23.9</v>
      </c>
      <c r="L390" s="8">
        <v>1428.0</v>
      </c>
      <c r="M390" s="8">
        <v>1380.0</v>
      </c>
    </row>
    <row r="391" ht="15.75" customHeight="1">
      <c r="A391" s="7" t="s">
        <v>442</v>
      </c>
      <c r="B391" s="7" t="s">
        <v>436</v>
      </c>
      <c r="C391" s="7">
        <v>1.0</v>
      </c>
      <c r="D391" s="7">
        <v>1.0</v>
      </c>
      <c r="E391" s="7" t="s">
        <v>427</v>
      </c>
      <c r="F391" s="8">
        <v>1.111111111</v>
      </c>
      <c r="G391" s="8">
        <v>1.0</v>
      </c>
      <c r="H391" s="8">
        <v>50.0</v>
      </c>
      <c r="I391" s="8">
        <v>17.0</v>
      </c>
      <c r="J391" s="8">
        <v>96.05</v>
      </c>
      <c r="K391" s="8">
        <v>294.9</v>
      </c>
      <c r="L391" s="8">
        <v>1440.0</v>
      </c>
      <c r="M391" s="8">
        <v>1604.0</v>
      </c>
    </row>
    <row r="392" ht="15.75" customHeight="1">
      <c r="A392" s="7" t="s">
        <v>49</v>
      </c>
      <c r="B392" s="7" t="s">
        <v>65</v>
      </c>
      <c r="C392" s="7">
        <v>0.0</v>
      </c>
      <c r="D392" s="7">
        <v>0.0</v>
      </c>
      <c r="E392" s="7" t="s">
        <v>13</v>
      </c>
      <c r="F392" s="8">
        <v>1.111111111</v>
      </c>
      <c r="G392" s="8">
        <v>1.0</v>
      </c>
      <c r="H392" s="8">
        <v>70.0</v>
      </c>
      <c r="I392" s="8">
        <v>100.0</v>
      </c>
      <c r="J392" s="8">
        <v>15.1</v>
      </c>
      <c r="K392" s="8">
        <v>5.98</v>
      </c>
      <c r="L392" s="8">
        <v>1339.0</v>
      </c>
      <c r="M392" s="8">
        <v>1212.0</v>
      </c>
    </row>
    <row r="393" ht="15.75" customHeight="1">
      <c r="A393" s="7" t="s">
        <v>238</v>
      </c>
      <c r="B393" s="7" t="s">
        <v>296</v>
      </c>
      <c r="C393" s="7">
        <v>3.0</v>
      </c>
      <c r="D393" s="7">
        <v>1.0</v>
      </c>
      <c r="E393" s="7" t="s">
        <v>162</v>
      </c>
      <c r="F393" s="8">
        <v>1.0</v>
      </c>
      <c r="G393" s="8">
        <v>1.0</v>
      </c>
      <c r="H393" s="8">
        <v>123.0</v>
      </c>
      <c r="I393" s="8">
        <v>204.0</v>
      </c>
      <c r="J393" s="8">
        <v>14.68</v>
      </c>
      <c r="K393" s="8">
        <v>0.8</v>
      </c>
      <c r="L393" s="8">
        <v>1139.0</v>
      </c>
      <c r="M393" s="8">
        <v>855.0</v>
      </c>
    </row>
    <row r="394" ht="15.75" customHeight="1">
      <c r="A394" s="7" t="s">
        <v>232</v>
      </c>
      <c r="B394" s="7" t="s">
        <v>211</v>
      </c>
      <c r="C394" s="7">
        <v>2.0</v>
      </c>
      <c r="D394" s="7">
        <v>1.0</v>
      </c>
      <c r="E394" s="7" t="s">
        <v>162</v>
      </c>
      <c r="F394" s="8">
        <v>1.0</v>
      </c>
      <c r="G394" s="8">
        <v>1.0</v>
      </c>
      <c r="H394" s="8">
        <v>121.0</v>
      </c>
      <c r="I394" s="8">
        <v>79.0</v>
      </c>
      <c r="J394" s="8">
        <v>17.63</v>
      </c>
      <c r="K394" s="8">
        <v>35.33</v>
      </c>
      <c r="L394" s="8">
        <v>1148.0</v>
      </c>
      <c r="M394" s="8">
        <v>1302.0</v>
      </c>
    </row>
    <row r="395" ht="15.75" customHeight="1">
      <c r="A395" s="7" t="s">
        <v>90</v>
      </c>
      <c r="B395" s="7" t="s">
        <v>65</v>
      </c>
      <c r="C395" s="7">
        <v>2.0</v>
      </c>
      <c r="D395" s="7">
        <v>0.0</v>
      </c>
      <c r="E395" s="7" t="s">
        <v>13</v>
      </c>
      <c r="F395" s="8">
        <v>1.0</v>
      </c>
      <c r="G395" s="8">
        <v>1.0</v>
      </c>
      <c r="H395" s="8">
        <v>112.0</v>
      </c>
      <c r="I395" s="8">
        <v>100.0</v>
      </c>
      <c r="J395" s="8">
        <v>4.98</v>
      </c>
      <c r="K395" s="8">
        <v>5.98</v>
      </c>
      <c r="L395" s="8">
        <v>1170.0</v>
      </c>
      <c r="M395" s="8">
        <v>1212.0</v>
      </c>
    </row>
    <row r="396" ht="15.75" customHeight="1">
      <c r="A396" s="7" t="s">
        <v>226</v>
      </c>
      <c r="B396" s="7" t="s">
        <v>217</v>
      </c>
      <c r="C396" s="7">
        <v>1.0</v>
      </c>
      <c r="D396" s="7">
        <v>2.0</v>
      </c>
      <c r="E396" s="7" t="s">
        <v>162</v>
      </c>
      <c r="F396" s="8">
        <v>1.0</v>
      </c>
      <c r="G396" s="8">
        <v>1.0</v>
      </c>
      <c r="H396" s="8">
        <v>99.0</v>
      </c>
      <c r="I396" s="8">
        <v>126.0</v>
      </c>
      <c r="J396" s="8">
        <v>18.7</v>
      </c>
      <c r="K396" s="8">
        <v>21.78</v>
      </c>
      <c r="L396" s="8">
        <v>1215.0</v>
      </c>
      <c r="M396" s="8">
        <v>1130.0</v>
      </c>
    </row>
    <row r="397" ht="15.75" customHeight="1">
      <c r="A397" s="7" t="s">
        <v>241</v>
      </c>
      <c r="B397" s="7" t="s">
        <v>217</v>
      </c>
      <c r="C397" s="7">
        <v>1.0</v>
      </c>
      <c r="D397" s="7">
        <v>1.0</v>
      </c>
      <c r="E397" s="7" t="s">
        <v>162</v>
      </c>
      <c r="F397" s="8">
        <v>1.0</v>
      </c>
      <c r="G397" s="8">
        <v>1.0</v>
      </c>
      <c r="H397" s="8">
        <v>127.0</v>
      </c>
      <c r="I397" s="8">
        <v>126.0</v>
      </c>
      <c r="J397" s="8">
        <v>10.25</v>
      </c>
      <c r="K397" s="8">
        <v>21.78</v>
      </c>
      <c r="L397" s="8">
        <v>1127.0</v>
      </c>
      <c r="M397" s="8">
        <v>1130.0</v>
      </c>
    </row>
    <row r="398" ht="15.75" customHeight="1">
      <c r="A398" s="7" t="s">
        <v>251</v>
      </c>
      <c r="B398" s="7" t="s">
        <v>272</v>
      </c>
      <c r="C398" s="7">
        <v>1.0</v>
      </c>
      <c r="D398" s="7">
        <v>1.0</v>
      </c>
      <c r="E398" s="7" t="s">
        <v>162</v>
      </c>
      <c r="F398" s="8">
        <v>1.0</v>
      </c>
      <c r="G398" s="8">
        <v>1.0</v>
      </c>
      <c r="H398" s="8">
        <v>141.0</v>
      </c>
      <c r="I398" s="8">
        <v>131.0</v>
      </c>
      <c r="J398" s="8">
        <v>9.59</v>
      </c>
      <c r="K398" s="8">
        <v>4.83</v>
      </c>
      <c r="L398" s="8">
        <v>1076.0</v>
      </c>
      <c r="M398" s="8">
        <v>1122.0</v>
      </c>
    </row>
    <row r="399" ht="15.75" customHeight="1">
      <c r="A399" s="7" t="s">
        <v>375</v>
      </c>
      <c r="B399" s="7" t="s">
        <v>346</v>
      </c>
      <c r="C399" s="7">
        <v>1.0</v>
      </c>
      <c r="D399" s="7">
        <v>1.0</v>
      </c>
      <c r="E399" s="7" t="s">
        <v>664</v>
      </c>
      <c r="F399" s="8">
        <v>1.0</v>
      </c>
      <c r="G399" s="8">
        <v>1.0</v>
      </c>
      <c r="H399" s="8">
        <v>71.0</v>
      </c>
      <c r="I399" s="8">
        <v>62.0</v>
      </c>
      <c r="J399" s="8">
        <v>8.29</v>
      </c>
      <c r="K399" s="8">
        <v>62.95</v>
      </c>
      <c r="L399" s="8">
        <v>1333.0</v>
      </c>
      <c r="M399" s="8">
        <v>1382.0</v>
      </c>
    </row>
    <row r="400" ht="15.75" customHeight="1">
      <c r="A400" s="7" t="s">
        <v>610</v>
      </c>
      <c r="B400" s="7" t="s">
        <v>509</v>
      </c>
      <c r="C400" s="7">
        <v>0.0</v>
      </c>
      <c r="D400" s="7">
        <v>2.0</v>
      </c>
      <c r="E400" s="7" t="s">
        <v>492</v>
      </c>
      <c r="F400" s="8">
        <v>1.0</v>
      </c>
      <c r="G400" s="8">
        <v>1.0</v>
      </c>
      <c r="H400" s="8">
        <v>74.0</v>
      </c>
      <c r="I400" s="8">
        <v>7.0</v>
      </c>
      <c r="J400" s="8">
        <v>19.85</v>
      </c>
      <c r="K400" s="7">
        <v>579.0</v>
      </c>
      <c r="L400" s="8">
        <v>1325.0</v>
      </c>
      <c r="M400" s="8">
        <v>1714.0</v>
      </c>
    </row>
    <row r="401" ht="15.75" customHeight="1">
      <c r="A401" s="7" t="s">
        <v>634</v>
      </c>
      <c r="B401" s="7" t="s">
        <v>509</v>
      </c>
      <c r="C401" s="7">
        <v>0.0</v>
      </c>
      <c r="D401" s="7">
        <v>2.0</v>
      </c>
      <c r="E401" s="7" t="s">
        <v>492</v>
      </c>
      <c r="F401" s="8">
        <v>1.0</v>
      </c>
      <c r="G401" s="8">
        <v>1.0</v>
      </c>
      <c r="H401" s="8">
        <v>142.0</v>
      </c>
      <c r="I401" s="8">
        <v>7.0</v>
      </c>
      <c r="J401" s="8">
        <v>5.88</v>
      </c>
      <c r="K401" s="7">
        <v>579.0</v>
      </c>
      <c r="L401" s="8">
        <v>1074.0</v>
      </c>
      <c r="M401" s="8">
        <v>1714.0</v>
      </c>
    </row>
    <row r="402" ht="15.75" customHeight="1">
      <c r="A402" s="7" t="s">
        <v>167</v>
      </c>
      <c r="B402" s="7" t="s">
        <v>305</v>
      </c>
      <c r="C402" s="7">
        <v>0.0</v>
      </c>
      <c r="D402" s="7">
        <v>1.0</v>
      </c>
      <c r="E402" s="7" t="s">
        <v>162</v>
      </c>
      <c r="F402" s="8">
        <v>1.0</v>
      </c>
      <c r="G402" s="8">
        <v>1.0</v>
      </c>
      <c r="H402" s="8">
        <v>31.0</v>
      </c>
      <c r="I402" s="8">
        <v>133.0</v>
      </c>
      <c r="J402" s="8">
        <v>255.9</v>
      </c>
      <c r="K402" s="8">
        <v>0.475</v>
      </c>
      <c r="L402" s="8">
        <v>1505.0</v>
      </c>
      <c r="M402" s="8">
        <v>1116.0</v>
      </c>
    </row>
    <row r="403" ht="15.75" customHeight="1">
      <c r="A403" s="7" t="s">
        <v>229</v>
      </c>
      <c r="B403" s="7" t="s">
        <v>272</v>
      </c>
      <c r="C403" s="7">
        <v>0.0</v>
      </c>
      <c r="D403" s="7">
        <v>1.0</v>
      </c>
      <c r="E403" s="7" t="s">
        <v>162</v>
      </c>
      <c r="F403" s="8">
        <v>1.0</v>
      </c>
      <c r="G403" s="8">
        <v>1.0</v>
      </c>
      <c r="H403" s="8">
        <v>91.0</v>
      </c>
      <c r="I403" s="8">
        <v>131.0</v>
      </c>
      <c r="J403" s="8">
        <v>14.18</v>
      </c>
      <c r="K403" s="8">
        <v>4.83</v>
      </c>
      <c r="L403" s="8">
        <v>1259.0</v>
      </c>
      <c r="M403" s="8">
        <v>1122.0</v>
      </c>
    </row>
    <row r="404" ht="15.75" customHeight="1">
      <c r="A404" s="7" t="s">
        <v>263</v>
      </c>
      <c r="B404" s="7" t="s">
        <v>217</v>
      </c>
      <c r="C404" s="7">
        <v>0.0</v>
      </c>
      <c r="D404" s="7">
        <v>1.0</v>
      </c>
      <c r="E404" s="7" t="s">
        <v>162</v>
      </c>
      <c r="F404" s="8">
        <v>1.0</v>
      </c>
      <c r="G404" s="8">
        <v>1.0</v>
      </c>
      <c r="H404" s="8">
        <v>117.0</v>
      </c>
      <c r="I404" s="8">
        <v>126.0</v>
      </c>
      <c r="J404" s="8">
        <v>4.78</v>
      </c>
      <c r="K404" s="8">
        <v>21.78</v>
      </c>
      <c r="L404" s="8">
        <v>1164.0</v>
      </c>
      <c r="M404" s="8">
        <v>1130.0</v>
      </c>
    </row>
    <row r="405" ht="15.75" customHeight="1">
      <c r="A405" s="7" t="s">
        <v>148</v>
      </c>
      <c r="B405" s="7" t="s">
        <v>28</v>
      </c>
      <c r="C405" s="7">
        <v>0.0</v>
      </c>
      <c r="D405" s="7">
        <v>1.0</v>
      </c>
      <c r="E405" s="7" t="s">
        <v>13</v>
      </c>
      <c r="F405" s="8">
        <v>1.0</v>
      </c>
      <c r="G405" s="8">
        <v>1.0</v>
      </c>
      <c r="H405" s="8">
        <v>153.0</v>
      </c>
      <c r="I405" s="8">
        <v>77.0</v>
      </c>
      <c r="J405" s="8">
        <v>0.725</v>
      </c>
      <c r="K405" s="8">
        <v>25.65</v>
      </c>
      <c r="L405" s="8">
        <v>1024.0</v>
      </c>
      <c r="M405" s="8">
        <v>1307.0</v>
      </c>
    </row>
    <row r="406" ht="15.75" customHeight="1">
      <c r="A406" s="7" t="s">
        <v>238</v>
      </c>
      <c r="B406" s="7" t="s">
        <v>235</v>
      </c>
      <c r="C406" s="7">
        <v>0.0</v>
      </c>
      <c r="D406" s="7">
        <v>0.0</v>
      </c>
      <c r="E406" s="7" t="s">
        <v>162</v>
      </c>
      <c r="F406" s="8">
        <v>1.0</v>
      </c>
      <c r="G406" s="8">
        <v>1.0</v>
      </c>
      <c r="H406" s="8">
        <v>123.0</v>
      </c>
      <c r="I406" s="8">
        <v>68.0</v>
      </c>
      <c r="J406" s="8">
        <v>14.68</v>
      </c>
      <c r="K406" s="8">
        <v>14.9</v>
      </c>
      <c r="L406" s="8">
        <v>1139.0</v>
      </c>
      <c r="M406" s="8">
        <v>1351.0</v>
      </c>
    </row>
    <row r="407" ht="15.75" customHeight="1">
      <c r="A407" s="7" t="s">
        <v>640</v>
      </c>
      <c r="B407" s="7" t="s">
        <v>573</v>
      </c>
      <c r="C407" s="7">
        <v>0.0</v>
      </c>
      <c r="D407" s="7">
        <v>1.0</v>
      </c>
      <c r="E407" s="7" t="s">
        <v>492</v>
      </c>
      <c r="F407" s="8">
        <v>0.8</v>
      </c>
      <c r="G407" s="8">
        <v>1.0</v>
      </c>
      <c r="H407" s="8">
        <v>152.0</v>
      </c>
      <c r="I407" s="8">
        <v>66.0</v>
      </c>
      <c r="J407" s="8">
        <v>1.68</v>
      </c>
      <c r="K407" s="8">
        <v>86.25</v>
      </c>
      <c r="L407" s="8">
        <v>1029.0</v>
      </c>
      <c r="M407" s="8">
        <v>1362.0</v>
      </c>
    </row>
    <row r="408" ht="15.75" customHeight="1">
      <c r="A408" s="7" t="s">
        <v>65</v>
      </c>
      <c r="B408" s="7" t="s">
        <v>107</v>
      </c>
      <c r="C408" s="7">
        <v>2.0</v>
      </c>
      <c r="D408" s="7">
        <v>1.0</v>
      </c>
      <c r="E408" s="7" t="s">
        <v>13</v>
      </c>
      <c r="F408" s="8">
        <v>0.777777778</v>
      </c>
      <c r="G408" s="8">
        <v>1.0</v>
      </c>
      <c r="H408" s="8">
        <v>100.0</v>
      </c>
      <c r="I408" s="8">
        <v>135.0</v>
      </c>
      <c r="J408" s="8">
        <v>5.98</v>
      </c>
      <c r="K408" s="8">
        <v>2.06</v>
      </c>
      <c r="L408" s="8">
        <v>1212.0</v>
      </c>
      <c r="M408" s="8">
        <v>1100.0</v>
      </c>
    </row>
    <row r="409" ht="15.75" customHeight="1">
      <c r="A409" s="7" t="s">
        <v>293</v>
      </c>
      <c r="B409" s="7" t="s">
        <v>235</v>
      </c>
      <c r="C409" s="7">
        <v>1.0</v>
      </c>
      <c r="D409" s="7">
        <v>3.0</v>
      </c>
      <c r="E409" s="7" t="s">
        <v>162</v>
      </c>
      <c r="F409" s="8">
        <v>0.75</v>
      </c>
      <c r="G409" s="8">
        <v>1.0</v>
      </c>
      <c r="H409" s="8">
        <v>138.0</v>
      </c>
      <c r="I409" s="8">
        <v>68.0</v>
      </c>
      <c r="J409" s="8">
        <v>1.25</v>
      </c>
      <c r="K409" s="8">
        <v>14.9</v>
      </c>
      <c r="L409" s="8">
        <v>1088.0</v>
      </c>
      <c r="M409" s="8">
        <v>1351.0</v>
      </c>
    </row>
    <row r="410" ht="15.75" customHeight="1">
      <c r="A410" s="7" t="s">
        <v>570</v>
      </c>
      <c r="B410" s="7" t="s">
        <v>554</v>
      </c>
      <c r="C410" s="7">
        <v>0.0</v>
      </c>
      <c r="D410" s="7">
        <v>2.0</v>
      </c>
      <c r="E410" s="7" t="s">
        <v>492</v>
      </c>
      <c r="F410" s="8">
        <v>0.75</v>
      </c>
      <c r="G410" s="8">
        <v>1.0</v>
      </c>
      <c r="H410" s="8">
        <v>82.0</v>
      </c>
      <c r="I410" s="8">
        <v>49.0</v>
      </c>
      <c r="J410" s="8">
        <v>83.65</v>
      </c>
      <c r="K410" s="8">
        <v>127.6</v>
      </c>
      <c r="L410" s="8">
        <v>1296.0</v>
      </c>
      <c r="M410" s="8">
        <v>1441.0</v>
      </c>
    </row>
    <row r="411" ht="15.75" customHeight="1">
      <c r="A411" s="7" t="s">
        <v>208</v>
      </c>
      <c r="B411" s="7" t="s">
        <v>161</v>
      </c>
      <c r="C411" s="7">
        <v>0.0</v>
      </c>
      <c r="D411" s="7">
        <v>0.0</v>
      </c>
      <c r="E411" s="7" t="s">
        <v>162</v>
      </c>
      <c r="F411" s="8">
        <v>0.75</v>
      </c>
      <c r="G411" s="8">
        <v>1.0</v>
      </c>
      <c r="H411" s="8">
        <v>116.0</v>
      </c>
      <c r="I411" s="8">
        <v>52.0</v>
      </c>
      <c r="J411" s="8">
        <v>28.95</v>
      </c>
      <c r="K411" s="8">
        <v>380.95</v>
      </c>
      <c r="L411" s="8">
        <v>1165.0</v>
      </c>
      <c r="M411" s="8">
        <v>1436.0</v>
      </c>
    </row>
    <row r="412" ht="15.75" customHeight="1">
      <c r="A412" s="7" t="s">
        <v>220</v>
      </c>
      <c r="B412" s="7" t="s">
        <v>289</v>
      </c>
      <c r="C412" s="7">
        <v>2.0</v>
      </c>
      <c r="D412" s="7">
        <v>1.0</v>
      </c>
      <c r="E412" s="7" t="s">
        <v>162</v>
      </c>
      <c r="F412" s="8">
        <v>0.666666667</v>
      </c>
      <c r="G412" s="8">
        <v>1.0</v>
      </c>
      <c r="H412" s="8">
        <v>102.0</v>
      </c>
      <c r="I412" s="8">
        <v>136.0</v>
      </c>
      <c r="J412" s="8">
        <v>17.33</v>
      </c>
      <c r="K412" s="8">
        <v>2.13</v>
      </c>
      <c r="L412" s="8">
        <v>1202.0</v>
      </c>
      <c r="M412" s="8">
        <v>1095.0</v>
      </c>
    </row>
    <row r="413" ht="15.75" customHeight="1">
      <c r="A413" s="7" t="s">
        <v>248</v>
      </c>
      <c r="B413" s="7" t="s">
        <v>202</v>
      </c>
      <c r="C413" s="7">
        <v>1.0</v>
      </c>
      <c r="D413" s="7">
        <v>2.0</v>
      </c>
      <c r="E413" s="7" t="s">
        <v>162</v>
      </c>
      <c r="F413" s="8">
        <v>0.666666667</v>
      </c>
      <c r="G413" s="8">
        <v>1.0</v>
      </c>
      <c r="H413" s="8">
        <v>107.0</v>
      </c>
      <c r="I413" s="8">
        <v>87.0</v>
      </c>
      <c r="J413" s="8">
        <v>9.1</v>
      </c>
      <c r="K413" s="8">
        <v>51.3</v>
      </c>
      <c r="L413" s="8">
        <v>1182.0</v>
      </c>
      <c r="M413" s="8">
        <v>1271.0</v>
      </c>
    </row>
    <row r="414" ht="15.75" customHeight="1">
      <c r="A414" s="7" t="s">
        <v>244</v>
      </c>
      <c r="B414" s="7" t="s">
        <v>272</v>
      </c>
      <c r="C414" s="7">
        <v>1.0</v>
      </c>
      <c r="D414" s="7">
        <v>1.0</v>
      </c>
      <c r="E414" s="7" t="s">
        <v>162</v>
      </c>
      <c r="F414" s="8">
        <v>0.666666667</v>
      </c>
      <c r="G414" s="8">
        <v>1.0</v>
      </c>
      <c r="H414" s="8">
        <v>105.0</v>
      </c>
      <c r="I414" s="8">
        <v>131.0</v>
      </c>
      <c r="J414" s="8">
        <v>13.43</v>
      </c>
      <c r="K414" s="8">
        <v>4.83</v>
      </c>
      <c r="L414" s="8">
        <v>1194.0</v>
      </c>
      <c r="M414" s="8">
        <v>1122.0</v>
      </c>
    </row>
    <row r="415" ht="15.75" customHeight="1">
      <c r="A415" s="7" t="s">
        <v>277</v>
      </c>
      <c r="B415" s="7" t="s">
        <v>289</v>
      </c>
      <c r="C415" s="7">
        <v>1.0</v>
      </c>
      <c r="D415" s="7">
        <v>0.0</v>
      </c>
      <c r="E415" s="7" t="s">
        <v>162</v>
      </c>
      <c r="F415" s="8">
        <v>0.666666667</v>
      </c>
      <c r="G415" s="8">
        <v>1.0</v>
      </c>
      <c r="H415" s="8">
        <v>90.0</v>
      </c>
      <c r="I415" s="8">
        <v>136.0</v>
      </c>
      <c r="J415" s="8">
        <v>4.43</v>
      </c>
      <c r="K415" s="8">
        <v>2.13</v>
      </c>
      <c r="L415" s="8">
        <v>1265.0</v>
      </c>
      <c r="M415" s="8">
        <v>1095.0</v>
      </c>
    </row>
    <row r="416" ht="15.75" customHeight="1">
      <c r="A416" s="7" t="s">
        <v>220</v>
      </c>
      <c r="B416" s="7" t="s">
        <v>173</v>
      </c>
      <c r="C416" s="7">
        <v>0.0</v>
      </c>
      <c r="D416" s="7">
        <v>1.0</v>
      </c>
      <c r="E416" s="7" t="s">
        <v>162</v>
      </c>
      <c r="F416" s="8">
        <v>0.666666667</v>
      </c>
      <c r="G416" s="8">
        <v>1.0</v>
      </c>
      <c r="H416" s="8">
        <v>102.0</v>
      </c>
      <c r="I416" s="8">
        <v>46.0</v>
      </c>
      <c r="J416" s="8">
        <v>17.33</v>
      </c>
      <c r="K416" s="8">
        <v>185.6</v>
      </c>
      <c r="L416" s="8">
        <v>1202.0</v>
      </c>
      <c r="M416" s="8">
        <v>1443.0</v>
      </c>
    </row>
    <row r="417" ht="15.75" customHeight="1">
      <c r="A417" s="7" t="s">
        <v>277</v>
      </c>
      <c r="B417" s="7" t="s">
        <v>173</v>
      </c>
      <c r="C417" s="7">
        <v>0.0</v>
      </c>
      <c r="D417" s="7">
        <v>0.0</v>
      </c>
      <c r="E417" s="7" t="s">
        <v>162</v>
      </c>
      <c r="F417" s="8">
        <v>0.666666667</v>
      </c>
      <c r="G417" s="8">
        <v>1.0</v>
      </c>
      <c r="H417" s="8">
        <v>90.0</v>
      </c>
      <c r="I417" s="8">
        <v>46.0</v>
      </c>
      <c r="J417" s="8">
        <v>4.43</v>
      </c>
      <c r="K417" s="8">
        <v>185.6</v>
      </c>
      <c r="L417" s="8">
        <v>1265.0</v>
      </c>
      <c r="M417" s="8">
        <v>1443.0</v>
      </c>
    </row>
    <row r="418" ht="15.75" customHeight="1">
      <c r="A418" s="7" t="s">
        <v>129</v>
      </c>
      <c r="B418" s="7" t="s">
        <v>65</v>
      </c>
      <c r="C418" s="7">
        <v>0.0</v>
      </c>
      <c r="D418" s="7">
        <v>3.0</v>
      </c>
      <c r="E418" s="7" t="s">
        <v>13</v>
      </c>
      <c r="F418" s="8">
        <v>0.6</v>
      </c>
      <c r="G418" s="8">
        <v>1.0</v>
      </c>
      <c r="H418" s="8">
        <v>207.0</v>
      </c>
      <c r="I418" s="8">
        <v>100.0</v>
      </c>
      <c r="J418" s="8">
        <v>1.47</v>
      </c>
      <c r="K418" s="8">
        <v>5.98</v>
      </c>
      <c r="L418" s="8">
        <v>825.0</v>
      </c>
      <c r="M418" s="8">
        <v>1212.0</v>
      </c>
    </row>
    <row r="419" ht="15.75" customHeight="1">
      <c r="A419" s="7" t="s">
        <v>129</v>
      </c>
      <c r="B419" s="7" t="s">
        <v>107</v>
      </c>
      <c r="C419" s="7">
        <v>0.0</v>
      </c>
      <c r="D419" s="7">
        <v>2.0</v>
      </c>
      <c r="E419" s="7" t="s">
        <v>13</v>
      </c>
      <c r="F419" s="8">
        <v>0.6</v>
      </c>
      <c r="G419" s="8">
        <v>1.0</v>
      </c>
      <c r="H419" s="8">
        <v>207.0</v>
      </c>
      <c r="I419" s="8">
        <v>135.0</v>
      </c>
      <c r="J419" s="8">
        <v>1.47</v>
      </c>
      <c r="K419" s="8">
        <v>2.06</v>
      </c>
      <c r="L419" s="8">
        <v>825.0</v>
      </c>
      <c r="M419" s="8">
        <v>1100.0</v>
      </c>
    </row>
    <row r="420" ht="15.75" customHeight="1">
      <c r="A420" s="7" t="s">
        <v>576</v>
      </c>
      <c r="B420" s="7" t="s">
        <v>554</v>
      </c>
      <c r="C420" s="7">
        <v>1.0</v>
      </c>
      <c r="D420" s="7">
        <v>1.0</v>
      </c>
      <c r="E420" s="7" t="s">
        <v>492</v>
      </c>
      <c r="F420" s="8">
        <v>0.5</v>
      </c>
      <c r="G420" s="8">
        <v>1.0</v>
      </c>
      <c r="H420" s="8">
        <v>106.0</v>
      </c>
      <c r="I420" s="8">
        <v>49.0</v>
      </c>
      <c r="J420" s="8">
        <v>81.65</v>
      </c>
      <c r="K420" s="8">
        <v>127.6</v>
      </c>
      <c r="L420" s="8">
        <v>1184.0</v>
      </c>
      <c r="M420" s="8">
        <v>1441.0</v>
      </c>
    </row>
    <row r="421" ht="15.75" customHeight="1">
      <c r="A421" s="7" t="s">
        <v>269</v>
      </c>
      <c r="B421" s="7" t="s">
        <v>161</v>
      </c>
      <c r="C421" s="7">
        <v>0.0</v>
      </c>
      <c r="D421" s="7">
        <v>3.0</v>
      </c>
      <c r="E421" s="7" t="s">
        <v>162</v>
      </c>
      <c r="F421" s="8">
        <v>0.5</v>
      </c>
      <c r="G421" s="8">
        <v>1.0</v>
      </c>
      <c r="H421" s="8">
        <v>122.0</v>
      </c>
      <c r="I421" s="8">
        <v>52.0</v>
      </c>
      <c r="J421" s="8">
        <v>4.35</v>
      </c>
      <c r="K421" s="8">
        <v>380.95</v>
      </c>
      <c r="L421" s="8">
        <v>1145.0</v>
      </c>
      <c r="M421" s="8">
        <v>1436.0</v>
      </c>
    </row>
    <row r="422" ht="15.75" customHeight="1">
      <c r="A422" s="7" t="s">
        <v>359</v>
      </c>
      <c r="B422" s="7" t="s">
        <v>346</v>
      </c>
      <c r="C422" s="7">
        <v>0.0</v>
      </c>
      <c r="D422" s="7">
        <v>2.0</v>
      </c>
      <c r="E422" s="7" t="s">
        <v>664</v>
      </c>
      <c r="F422" s="8">
        <v>0.428571429</v>
      </c>
      <c r="G422" s="8">
        <v>1.0</v>
      </c>
      <c r="H422" s="8">
        <v>80.0</v>
      </c>
      <c r="I422" s="8">
        <v>62.0</v>
      </c>
      <c r="J422" s="7">
        <v>10.0</v>
      </c>
      <c r="K422" s="8">
        <v>62.95</v>
      </c>
      <c r="L422" s="8">
        <v>1300.0</v>
      </c>
      <c r="M422" s="8">
        <v>1382.0</v>
      </c>
    </row>
    <row r="423" ht="15.75" customHeight="1">
      <c r="A423" s="7" t="s">
        <v>623</v>
      </c>
      <c r="B423" s="7" t="s">
        <v>637</v>
      </c>
      <c r="C423" s="7">
        <v>1.0</v>
      </c>
      <c r="D423" s="7">
        <v>1.0</v>
      </c>
      <c r="E423" s="7" t="s">
        <v>492</v>
      </c>
      <c r="F423" s="8">
        <v>0.4</v>
      </c>
      <c r="G423" s="8">
        <v>1.0</v>
      </c>
      <c r="H423" s="8">
        <v>177.0</v>
      </c>
      <c r="I423" s="8">
        <v>125.0</v>
      </c>
      <c r="J423" s="8">
        <v>12.38</v>
      </c>
      <c r="K423" s="8">
        <v>3.55</v>
      </c>
      <c r="L423" s="8">
        <v>945.0</v>
      </c>
      <c r="M423" s="8">
        <v>1136.0</v>
      </c>
    </row>
    <row r="424" ht="15.75" customHeight="1">
      <c r="A424" s="7" t="s">
        <v>623</v>
      </c>
      <c r="B424" s="7" t="s">
        <v>530</v>
      </c>
      <c r="C424" s="7">
        <v>0.0</v>
      </c>
      <c r="D424" s="7">
        <v>2.0</v>
      </c>
      <c r="E424" s="7" t="s">
        <v>492</v>
      </c>
      <c r="F424" s="8">
        <v>0.4</v>
      </c>
      <c r="G424" s="8">
        <v>1.0</v>
      </c>
      <c r="H424" s="8">
        <v>177.0</v>
      </c>
      <c r="I424" s="8">
        <v>45.0</v>
      </c>
      <c r="J424" s="8">
        <v>12.38</v>
      </c>
      <c r="K424" s="8">
        <v>311.6</v>
      </c>
      <c r="L424" s="8">
        <v>945.0</v>
      </c>
      <c r="M424" s="8">
        <v>1463.0</v>
      </c>
    </row>
    <row r="425" ht="15.75" customHeight="1">
      <c r="A425" s="7" t="s">
        <v>637</v>
      </c>
      <c r="B425" s="7" t="s">
        <v>530</v>
      </c>
      <c r="C425" s="7">
        <v>0.0</v>
      </c>
      <c r="D425" s="7">
        <v>1.0</v>
      </c>
      <c r="E425" s="7" t="s">
        <v>492</v>
      </c>
      <c r="F425" s="8">
        <v>0.4</v>
      </c>
      <c r="G425" s="8">
        <v>1.0</v>
      </c>
      <c r="H425" s="8">
        <v>125.0</v>
      </c>
      <c r="I425" s="8">
        <v>45.0</v>
      </c>
      <c r="J425" s="8">
        <v>3.55</v>
      </c>
      <c r="K425" s="8">
        <v>311.6</v>
      </c>
      <c r="L425" s="8">
        <v>1136.0</v>
      </c>
      <c r="M425" s="8">
        <v>1463.0</v>
      </c>
    </row>
    <row r="426" ht="15.75" customHeight="1">
      <c r="A426" s="7" t="s">
        <v>649</v>
      </c>
      <c r="B426" s="7" t="s">
        <v>601</v>
      </c>
      <c r="C426" s="7">
        <v>1.0</v>
      </c>
      <c r="D426" s="7">
        <v>4.0</v>
      </c>
      <c r="E426" s="7" t="s">
        <v>492</v>
      </c>
      <c r="F426" s="8">
        <v>0.2</v>
      </c>
      <c r="G426" s="8">
        <v>1.0</v>
      </c>
      <c r="H426" s="8">
        <v>194.0</v>
      </c>
      <c r="I426" s="8">
        <v>63.0</v>
      </c>
      <c r="J426" s="8">
        <v>0.9</v>
      </c>
      <c r="K426" s="8">
        <v>23.9</v>
      </c>
      <c r="L426" s="8">
        <v>874.0</v>
      </c>
      <c r="M426" s="8">
        <v>1380.0</v>
      </c>
    </row>
    <row r="427" ht="15.75" customHeight="1">
      <c r="A427" s="7" t="s">
        <v>646</v>
      </c>
      <c r="B427" s="7" t="s">
        <v>573</v>
      </c>
      <c r="C427" s="7">
        <v>0.0</v>
      </c>
      <c r="D427" s="7">
        <v>2.0</v>
      </c>
      <c r="E427" s="7" t="s">
        <v>492</v>
      </c>
      <c r="F427" s="8">
        <v>0.2</v>
      </c>
      <c r="G427" s="8">
        <v>1.0</v>
      </c>
      <c r="H427" s="8">
        <v>211.0</v>
      </c>
      <c r="I427" s="8">
        <v>66.0</v>
      </c>
      <c r="J427" s="8">
        <v>1.01</v>
      </c>
      <c r="K427" s="8">
        <v>86.25</v>
      </c>
      <c r="L427" s="8">
        <v>764.0</v>
      </c>
      <c r="M427" s="8">
        <v>1362.0</v>
      </c>
    </row>
    <row r="428" ht="15.75" customHeight="1">
      <c r="A428" s="7" t="s">
        <v>313</v>
      </c>
      <c r="B428" s="7" t="s">
        <v>289</v>
      </c>
      <c r="C428" s="7">
        <v>0.0</v>
      </c>
      <c r="D428" s="7">
        <v>3.0</v>
      </c>
      <c r="E428" s="7" t="s">
        <v>162</v>
      </c>
      <c r="F428" s="8">
        <v>0.0</v>
      </c>
      <c r="G428" s="8">
        <v>1.0</v>
      </c>
      <c r="H428" s="8">
        <v>198.0</v>
      </c>
      <c r="I428" s="8">
        <v>136.0</v>
      </c>
      <c r="J428" s="8">
        <v>0.2</v>
      </c>
      <c r="K428" s="8">
        <v>2.13</v>
      </c>
      <c r="L428" s="8">
        <v>860.0</v>
      </c>
      <c r="M428" s="8">
        <v>1095.0</v>
      </c>
    </row>
    <row r="429" ht="15.75" customHeight="1">
      <c r="A429" s="7" t="s">
        <v>426</v>
      </c>
      <c r="B429" s="7" t="s">
        <v>445</v>
      </c>
      <c r="C429" s="7">
        <v>4.0</v>
      </c>
      <c r="D429" s="7">
        <v>0.0</v>
      </c>
      <c r="E429" s="7" t="s">
        <v>427</v>
      </c>
      <c r="F429" s="8">
        <v>2.875</v>
      </c>
      <c r="G429" s="8">
        <v>0.888888889</v>
      </c>
      <c r="H429" s="8">
        <v>1.0</v>
      </c>
      <c r="I429" s="8">
        <v>29.0</v>
      </c>
      <c r="J429" s="7">
        <v>1090.0</v>
      </c>
      <c r="K429" s="8">
        <v>75.85</v>
      </c>
      <c r="L429" s="8">
        <v>1838.0</v>
      </c>
      <c r="M429" s="8">
        <v>1515.0</v>
      </c>
    </row>
    <row r="430" ht="15.75" customHeight="1">
      <c r="A430" s="7" t="s">
        <v>426</v>
      </c>
      <c r="B430" s="7" t="s">
        <v>439</v>
      </c>
      <c r="C430" s="7">
        <v>2.0</v>
      </c>
      <c r="D430" s="7">
        <v>0.0</v>
      </c>
      <c r="E430" s="7" t="s">
        <v>427</v>
      </c>
      <c r="F430" s="8">
        <v>2.875</v>
      </c>
      <c r="G430" s="8">
        <v>0.888888889</v>
      </c>
      <c r="H430" s="8">
        <v>1.0</v>
      </c>
      <c r="I430" s="8">
        <v>44.0</v>
      </c>
      <c r="J430" s="7">
        <v>1090.0</v>
      </c>
      <c r="K430" s="8">
        <v>125.8</v>
      </c>
      <c r="L430" s="8">
        <v>1838.0</v>
      </c>
      <c r="M430" s="8">
        <v>1464.0</v>
      </c>
    </row>
    <row r="431" ht="15.75" customHeight="1">
      <c r="A431" s="7" t="s">
        <v>439</v>
      </c>
      <c r="B431" s="7" t="s">
        <v>445</v>
      </c>
      <c r="C431" s="7">
        <v>0.0</v>
      </c>
      <c r="D431" s="7">
        <v>0.0</v>
      </c>
      <c r="E431" s="7" t="s">
        <v>427</v>
      </c>
      <c r="F431" s="8">
        <v>2.111111111</v>
      </c>
      <c r="G431" s="8">
        <v>0.888888889</v>
      </c>
      <c r="H431" s="8">
        <v>44.0</v>
      </c>
      <c r="I431" s="8">
        <v>29.0</v>
      </c>
      <c r="J431" s="8">
        <v>125.8</v>
      </c>
      <c r="K431" s="8">
        <v>75.85</v>
      </c>
      <c r="L431" s="8">
        <v>1464.0</v>
      </c>
      <c r="M431" s="8">
        <v>1515.0</v>
      </c>
    </row>
    <row r="432" ht="15.75" customHeight="1">
      <c r="A432" s="7" t="s">
        <v>454</v>
      </c>
      <c r="B432" s="7" t="s">
        <v>439</v>
      </c>
      <c r="C432" s="7">
        <v>2.0</v>
      </c>
      <c r="D432" s="7">
        <v>3.0</v>
      </c>
      <c r="E432" s="7" t="s">
        <v>427</v>
      </c>
      <c r="F432" s="8">
        <v>1.888888889</v>
      </c>
      <c r="G432" s="8">
        <v>0.888888889</v>
      </c>
      <c r="H432" s="8">
        <v>81.0</v>
      </c>
      <c r="I432" s="8">
        <v>44.0</v>
      </c>
      <c r="J432" s="8">
        <v>13.38</v>
      </c>
      <c r="K432" s="8">
        <v>125.8</v>
      </c>
      <c r="L432" s="8">
        <v>1299.0</v>
      </c>
      <c r="M432" s="8">
        <v>1464.0</v>
      </c>
    </row>
    <row r="433" ht="15.75" customHeight="1">
      <c r="A433" s="7" t="s">
        <v>454</v>
      </c>
      <c r="B433" s="7" t="s">
        <v>445</v>
      </c>
      <c r="C433" s="7">
        <v>2.0</v>
      </c>
      <c r="D433" s="7">
        <v>3.0</v>
      </c>
      <c r="E433" s="7" t="s">
        <v>427</v>
      </c>
      <c r="F433" s="8">
        <v>1.888888889</v>
      </c>
      <c r="G433" s="8">
        <v>0.888888889</v>
      </c>
      <c r="H433" s="8">
        <v>81.0</v>
      </c>
      <c r="I433" s="8">
        <v>29.0</v>
      </c>
      <c r="J433" s="8">
        <v>13.38</v>
      </c>
      <c r="K433" s="8">
        <v>75.85</v>
      </c>
      <c r="L433" s="8">
        <v>1299.0</v>
      </c>
      <c r="M433" s="8">
        <v>1515.0</v>
      </c>
    </row>
    <row r="434" ht="15.75" customHeight="1">
      <c r="A434" s="7" t="s">
        <v>430</v>
      </c>
      <c r="B434" s="7" t="s">
        <v>445</v>
      </c>
      <c r="C434" s="7">
        <v>1.0</v>
      </c>
      <c r="D434" s="7">
        <v>1.0</v>
      </c>
      <c r="E434" s="7" t="s">
        <v>427</v>
      </c>
      <c r="F434" s="8">
        <v>1.555555556</v>
      </c>
      <c r="G434" s="8">
        <v>0.888888889</v>
      </c>
      <c r="H434" s="8">
        <v>3.0</v>
      </c>
      <c r="I434" s="8">
        <v>29.0</v>
      </c>
      <c r="J434" s="7">
        <v>608.0</v>
      </c>
      <c r="K434" s="8">
        <v>75.85</v>
      </c>
      <c r="L434" s="8">
        <v>1771.0</v>
      </c>
      <c r="M434" s="8">
        <v>1515.0</v>
      </c>
    </row>
    <row r="435" ht="15.75" customHeight="1">
      <c r="A435" s="7" t="s">
        <v>430</v>
      </c>
      <c r="B435" s="7" t="s">
        <v>439</v>
      </c>
      <c r="C435" s="7">
        <v>1.0</v>
      </c>
      <c r="D435" s="7">
        <v>0.0</v>
      </c>
      <c r="E435" s="7" t="s">
        <v>427</v>
      </c>
      <c r="F435" s="8">
        <v>1.555555556</v>
      </c>
      <c r="G435" s="8">
        <v>0.888888889</v>
      </c>
      <c r="H435" s="8">
        <v>3.0</v>
      </c>
      <c r="I435" s="8">
        <v>44.0</v>
      </c>
      <c r="J435" s="7">
        <v>608.0</v>
      </c>
      <c r="K435" s="8">
        <v>125.8</v>
      </c>
      <c r="L435" s="8">
        <v>1771.0</v>
      </c>
      <c r="M435" s="8">
        <v>1464.0</v>
      </c>
    </row>
    <row r="436" ht="15.75" customHeight="1">
      <c r="A436" s="7" t="s">
        <v>433</v>
      </c>
      <c r="B436" s="7" t="s">
        <v>445</v>
      </c>
      <c r="C436" s="7">
        <v>2.0</v>
      </c>
      <c r="D436" s="7">
        <v>1.0</v>
      </c>
      <c r="E436" s="7" t="s">
        <v>427</v>
      </c>
      <c r="F436" s="8">
        <v>1.333333333</v>
      </c>
      <c r="G436" s="8">
        <v>0.888888889</v>
      </c>
      <c r="H436" s="8">
        <v>13.0</v>
      </c>
      <c r="I436" s="8">
        <v>29.0</v>
      </c>
      <c r="J436" s="8">
        <v>395.4</v>
      </c>
      <c r="K436" s="8">
        <v>75.85</v>
      </c>
      <c r="L436" s="8">
        <v>1641.0</v>
      </c>
      <c r="M436" s="8">
        <v>1515.0</v>
      </c>
    </row>
    <row r="437" ht="15.75" customHeight="1">
      <c r="A437" s="7" t="s">
        <v>448</v>
      </c>
      <c r="B437" s="7" t="s">
        <v>445</v>
      </c>
      <c r="C437" s="7">
        <v>2.0</v>
      </c>
      <c r="D437" s="7">
        <v>0.0</v>
      </c>
      <c r="E437" s="7" t="s">
        <v>427</v>
      </c>
      <c r="F437" s="8">
        <v>1.333333333</v>
      </c>
      <c r="G437" s="8">
        <v>0.888888889</v>
      </c>
      <c r="H437" s="8">
        <v>21.0</v>
      </c>
      <c r="I437" s="8">
        <v>29.0</v>
      </c>
      <c r="J437" s="8">
        <v>56.68</v>
      </c>
      <c r="K437" s="8">
        <v>75.85</v>
      </c>
      <c r="L437" s="8">
        <v>1562.0</v>
      </c>
      <c r="M437" s="8">
        <v>1515.0</v>
      </c>
    </row>
    <row r="438" ht="15.75" customHeight="1">
      <c r="A438" s="7" t="s">
        <v>448</v>
      </c>
      <c r="B438" s="7" t="s">
        <v>439</v>
      </c>
      <c r="C438" s="7">
        <v>1.0</v>
      </c>
      <c r="D438" s="7">
        <v>1.0</v>
      </c>
      <c r="E438" s="7" t="s">
        <v>427</v>
      </c>
      <c r="F438" s="8">
        <v>1.333333333</v>
      </c>
      <c r="G438" s="8">
        <v>0.888888889</v>
      </c>
      <c r="H438" s="8">
        <v>21.0</v>
      </c>
      <c r="I438" s="8">
        <v>44.0</v>
      </c>
      <c r="J438" s="8">
        <v>56.68</v>
      </c>
      <c r="K438" s="8">
        <v>125.8</v>
      </c>
      <c r="L438" s="8">
        <v>1562.0</v>
      </c>
      <c r="M438" s="8">
        <v>1464.0</v>
      </c>
    </row>
    <row r="439" ht="15.75" customHeight="1">
      <c r="A439" s="7" t="s">
        <v>433</v>
      </c>
      <c r="B439" s="7" t="s">
        <v>439</v>
      </c>
      <c r="C439" s="7">
        <v>1.0</v>
      </c>
      <c r="D439" s="7">
        <v>0.0</v>
      </c>
      <c r="E439" s="7" t="s">
        <v>427</v>
      </c>
      <c r="F439" s="8">
        <v>1.333333333</v>
      </c>
      <c r="G439" s="8">
        <v>0.888888889</v>
      </c>
      <c r="H439" s="8">
        <v>13.0</v>
      </c>
      <c r="I439" s="8">
        <v>44.0</v>
      </c>
      <c r="J439" s="8">
        <v>395.4</v>
      </c>
      <c r="K439" s="8">
        <v>125.8</v>
      </c>
      <c r="L439" s="8">
        <v>1641.0</v>
      </c>
      <c r="M439" s="8">
        <v>1464.0</v>
      </c>
    </row>
    <row r="440" ht="15.75" customHeight="1">
      <c r="A440" s="7" t="s">
        <v>436</v>
      </c>
      <c r="B440" s="7" t="s">
        <v>445</v>
      </c>
      <c r="C440" s="7">
        <v>3.0</v>
      </c>
      <c r="D440" s="7">
        <v>1.0</v>
      </c>
      <c r="E440" s="7" t="s">
        <v>427</v>
      </c>
      <c r="F440" s="8">
        <v>1.222222222</v>
      </c>
      <c r="G440" s="8">
        <v>0.888888889</v>
      </c>
      <c r="H440" s="8">
        <v>17.0</v>
      </c>
      <c r="I440" s="8">
        <v>29.0</v>
      </c>
      <c r="J440" s="8">
        <v>294.9</v>
      </c>
      <c r="K440" s="8">
        <v>75.85</v>
      </c>
      <c r="L440" s="8">
        <v>1604.0</v>
      </c>
      <c r="M440" s="8">
        <v>1515.0</v>
      </c>
    </row>
    <row r="441" ht="15.75" customHeight="1">
      <c r="A441" s="7" t="s">
        <v>451</v>
      </c>
      <c r="B441" s="7" t="s">
        <v>439</v>
      </c>
      <c r="C441" s="7">
        <v>2.0</v>
      </c>
      <c r="D441" s="7">
        <v>1.0</v>
      </c>
      <c r="E441" s="7" t="s">
        <v>427</v>
      </c>
      <c r="F441" s="8">
        <v>1.222222222</v>
      </c>
      <c r="G441" s="8">
        <v>0.888888889</v>
      </c>
      <c r="H441" s="8">
        <v>56.0</v>
      </c>
      <c r="I441" s="8">
        <v>44.0</v>
      </c>
      <c r="J441" s="8">
        <v>41.25</v>
      </c>
      <c r="K441" s="8">
        <v>125.8</v>
      </c>
      <c r="L441" s="8">
        <v>1405.0</v>
      </c>
      <c r="M441" s="8">
        <v>1464.0</v>
      </c>
    </row>
    <row r="442" ht="15.75" customHeight="1">
      <c r="A442" s="7" t="s">
        <v>451</v>
      </c>
      <c r="B442" s="7" t="s">
        <v>445</v>
      </c>
      <c r="C442" s="7">
        <v>2.0</v>
      </c>
      <c r="D442" s="7">
        <v>1.0</v>
      </c>
      <c r="E442" s="7" t="s">
        <v>427</v>
      </c>
      <c r="F442" s="8">
        <v>1.222222222</v>
      </c>
      <c r="G442" s="8">
        <v>0.888888889</v>
      </c>
      <c r="H442" s="8">
        <v>56.0</v>
      </c>
      <c r="I442" s="8">
        <v>29.0</v>
      </c>
      <c r="J442" s="8">
        <v>41.25</v>
      </c>
      <c r="K442" s="8">
        <v>75.85</v>
      </c>
      <c r="L442" s="8">
        <v>1405.0</v>
      </c>
      <c r="M442" s="8">
        <v>1515.0</v>
      </c>
    </row>
    <row r="443" ht="15.75" customHeight="1">
      <c r="A443" s="7" t="s">
        <v>445</v>
      </c>
      <c r="B443" s="7" t="s">
        <v>439</v>
      </c>
      <c r="C443" s="7">
        <v>0.0</v>
      </c>
      <c r="D443" s="7">
        <v>2.0</v>
      </c>
      <c r="E443" s="7" t="s">
        <v>427</v>
      </c>
      <c r="F443" s="8">
        <v>1.222222222</v>
      </c>
      <c r="G443" s="8">
        <v>0.888888889</v>
      </c>
      <c r="H443" s="8">
        <v>29.0</v>
      </c>
      <c r="I443" s="8">
        <v>44.0</v>
      </c>
      <c r="J443" s="8">
        <v>75.85</v>
      </c>
      <c r="K443" s="8">
        <v>125.8</v>
      </c>
      <c r="L443" s="8">
        <v>1515.0</v>
      </c>
      <c r="M443" s="8">
        <v>1464.0</v>
      </c>
    </row>
    <row r="444" ht="15.75" customHeight="1">
      <c r="A444" s="7" t="s">
        <v>436</v>
      </c>
      <c r="B444" s="7" t="s">
        <v>439</v>
      </c>
      <c r="C444" s="7">
        <v>0.0</v>
      </c>
      <c r="D444" s="7">
        <v>0.0</v>
      </c>
      <c r="E444" s="7" t="s">
        <v>427</v>
      </c>
      <c r="F444" s="8">
        <v>1.222222222</v>
      </c>
      <c r="G444" s="8">
        <v>0.888888889</v>
      </c>
      <c r="H444" s="8">
        <v>17.0</v>
      </c>
      <c r="I444" s="8">
        <v>44.0</v>
      </c>
      <c r="J444" s="8">
        <v>294.9</v>
      </c>
      <c r="K444" s="8">
        <v>125.8</v>
      </c>
      <c r="L444" s="8">
        <v>1604.0</v>
      </c>
      <c r="M444" s="8">
        <v>1464.0</v>
      </c>
    </row>
    <row r="445" ht="15.75" customHeight="1">
      <c r="A445" s="7" t="s">
        <v>442</v>
      </c>
      <c r="B445" s="7" t="s">
        <v>439</v>
      </c>
      <c r="C445" s="7">
        <v>3.0</v>
      </c>
      <c r="D445" s="7">
        <v>1.0</v>
      </c>
      <c r="E445" s="7" t="s">
        <v>427</v>
      </c>
      <c r="F445" s="8">
        <v>1.111111111</v>
      </c>
      <c r="G445" s="8">
        <v>0.888888889</v>
      </c>
      <c r="H445" s="8">
        <v>50.0</v>
      </c>
      <c r="I445" s="8">
        <v>44.0</v>
      </c>
      <c r="J445" s="8">
        <v>96.05</v>
      </c>
      <c r="K445" s="8">
        <v>125.8</v>
      </c>
      <c r="L445" s="8">
        <v>1440.0</v>
      </c>
      <c r="M445" s="8">
        <v>1464.0</v>
      </c>
    </row>
    <row r="446" ht="15.75" customHeight="1">
      <c r="A446" s="7" t="s">
        <v>442</v>
      </c>
      <c r="B446" s="7" t="s">
        <v>445</v>
      </c>
      <c r="C446" s="7">
        <v>0.0</v>
      </c>
      <c r="D446" s="7">
        <v>1.0</v>
      </c>
      <c r="E446" s="7" t="s">
        <v>427</v>
      </c>
      <c r="F446" s="8">
        <v>1.111111111</v>
      </c>
      <c r="G446" s="8">
        <v>0.888888889</v>
      </c>
      <c r="H446" s="8">
        <v>50.0</v>
      </c>
      <c r="I446" s="8">
        <v>29.0</v>
      </c>
      <c r="J446" s="8">
        <v>96.05</v>
      </c>
      <c r="K446" s="8">
        <v>75.85</v>
      </c>
      <c r="L446" s="8">
        <v>1440.0</v>
      </c>
      <c r="M446" s="8">
        <v>1515.0</v>
      </c>
    </row>
    <row r="447" ht="15.75" customHeight="1">
      <c r="A447" s="7" t="s">
        <v>491</v>
      </c>
      <c r="B447" s="7" t="s">
        <v>640</v>
      </c>
      <c r="C447" s="7">
        <v>4.0</v>
      </c>
      <c r="D447" s="7">
        <v>0.0</v>
      </c>
      <c r="E447" s="7" t="s">
        <v>492</v>
      </c>
      <c r="F447" s="8">
        <v>3.4</v>
      </c>
      <c r="G447" s="8">
        <v>0.8</v>
      </c>
      <c r="H447" s="8">
        <v>5.0</v>
      </c>
      <c r="I447" s="8">
        <v>152.0</v>
      </c>
      <c r="J447" s="7">
        <v>1360.0</v>
      </c>
      <c r="K447" s="8">
        <v>1.68</v>
      </c>
      <c r="L447" s="8">
        <v>1737.0</v>
      </c>
      <c r="M447" s="8">
        <v>1029.0</v>
      </c>
    </row>
    <row r="448" ht="15.75" customHeight="1">
      <c r="A448" s="7" t="s">
        <v>533</v>
      </c>
      <c r="B448" s="7" t="s">
        <v>640</v>
      </c>
      <c r="C448" s="7">
        <v>3.0</v>
      </c>
      <c r="D448" s="7">
        <v>0.0</v>
      </c>
      <c r="E448" s="7" t="s">
        <v>492</v>
      </c>
      <c r="F448" s="8">
        <v>2.666666667</v>
      </c>
      <c r="G448" s="8">
        <v>0.8</v>
      </c>
      <c r="H448" s="8">
        <v>26.0</v>
      </c>
      <c r="I448" s="8">
        <v>152.0</v>
      </c>
      <c r="J448" s="8">
        <v>257.7</v>
      </c>
      <c r="K448" s="8">
        <v>1.68</v>
      </c>
      <c r="L448" s="8">
        <v>1546.0</v>
      </c>
      <c r="M448" s="8">
        <v>1029.0</v>
      </c>
    </row>
    <row r="449" ht="15.75" customHeight="1">
      <c r="A449" s="7" t="s">
        <v>533</v>
      </c>
      <c r="B449" s="7" t="s">
        <v>542</v>
      </c>
      <c r="C449" s="7">
        <v>2.0</v>
      </c>
      <c r="D449" s="7">
        <v>0.0</v>
      </c>
      <c r="E449" s="7" t="s">
        <v>492</v>
      </c>
      <c r="F449" s="8">
        <v>2.666666667</v>
      </c>
      <c r="G449" s="8">
        <v>0.8</v>
      </c>
      <c r="H449" s="8">
        <v>26.0</v>
      </c>
      <c r="I449" s="8">
        <v>20.0</v>
      </c>
      <c r="J449" s="8">
        <v>257.7</v>
      </c>
      <c r="K449" s="8">
        <v>178.5</v>
      </c>
      <c r="L449" s="8">
        <v>1546.0</v>
      </c>
      <c r="M449" s="8">
        <v>1563.0</v>
      </c>
    </row>
    <row r="450" ht="15.75" customHeight="1">
      <c r="A450" s="7" t="s">
        <v>504</v>
      </c>
      <c r="B450" s="7" t="s">
        <v>542</v>
      </c>
      <c r="C450" s="7">
        <v>1.0</v>
      </c>
      <c r="D450" s="7">
        <v>0.0</v>
      </c>
      <c r="E450" s="7" t="s">
        <v>492</v>
      </c>
      <c r="F450" s="8">
        <v>2.25</v>
      </c>
      <c r="G450" s="8">
        <v>0.8</v>
      </c>
      <c r="H450" s="8">
        <v>6.0</v>
      </c>
      <c r="I450" s="8">
        <v>20.0</v>
      </c>
      <c r="J450" s="7">
        <v>805.0</v>
      </c>
      <c r="K450" s="8">
        <v>178.5</v>
      </c>
      <c r="L450" s="8">
        <v>1717.0</v>
      </c>
      <c r="M450" s="8">
        <v>1563.0</v>
      </c>
    </row>
    <row r="451" ht="15.75" customHeight="1">
      <c r="A451" s="7" t="s">
        <v>561</v>
      </c>
      <c r="B451" s="7" t="s">
        <v>631</v>
      </c>
      <c r="C451" s="7">
        <v>2.0</v>
      </c>
      <c r="D451" s="7">
        <v>0.0</v>
      </c>
      <c r="E451" s="7" t="s">
        <v>492</v>
      </c>
      <c r="F451" s="8">
        <v>2.2</v>
      </c>
      <c r="G451" s="8">
        <v>0.8</v>
      </c>
      <c r="H451" s="8">
        <v>35.0</v>
      </c>
      <c r="I451" s="8">
        <v>169.0</v>
      </c>
      <c r="J451" s="8">
        <v>123.8</v>
      </c>
      <c r="K451" s="8">
        <v>8.03</v>
      </c>
      <c r="L451" s="8">
        <v>1493.0</v>
      </c>
      <c r="M451" s="8">
        <v>975.0</v>
      </c>
    </row>
    <row r="452" ht="15.75" customHeight="1">
      <c r="A452" s="7" t="s">
        <v>515</v>
      </c>
      <c r="B452" s="7" t="s">
        <v>631</v>
      </c>
      <c r="C452" s="7">
        <v>3.0</v>
      </c>
      <c r="D452" s="7">
        <v>0.0</v>
      </c>
      <c r="E452" s="7" t="s">
        <v>492</v>
      </c>
      <c r="F452" s="8">
        <v>2.0</v>
      </c>
      <c r="G452" s="8">
        <v>0.8</v>
      </c>
      <c r="H452" s="8">
        <v>15.0</v>
      </c>
      <c r="I452" s="8">
        <v>169.0</v>
      </c>
      <c r="J452" s="8">
        <v>369.4</v>
      </c>
      <c r="K452" s="8">
        <v>8.03</v>
      </c>
      <c r="L452" s="8">
        <v>1632.0</v>
      </c>
      <c r="M452" s="8">
        <v>975.0</v>
      </c>
    </row>
    <row r="453" ht="15.75" customHeight="1">
      <c r="A453" s="7" t="s">
        <v>567</v>
      </c>
      <c r="B453" s="7" t="s">
        <v>640</v>
      </c>
      <c r="C453" s="7">
        <v>2.0</v>
      </c>
      <c r="D453" s="7">
        <v>1.0</v>
      </c>
      <c r="E453" s="7" t="s">
        <v>492</v>
      </c>
      <c r="F453" s="8">
        <v>1.8</v>
      </c>
      <c r="G453" s="8">
        <v>0.8</v>
      </c>
      <c r="H453" s="8">
        <v>37.0</v>
      </c>
      <c r="I453" s="8">
        <v>152.0</v>
      </c>
      <c r="J453" s="8">
        <v>92.35</v>
      </c>
      <c r="K453" s="8">
        <v>1.68</v>
      </c>
      <c r="L453" s="8">
        <v>1487.0</v>
      </c>
      <c r="M453" s="8">
        <v>1029.0</v>
      </c>
    </row>
    <row r="454" ht="15.75" customHeight="1">
      <c r="A454" s="7" t="s">
        <v>557</v>
      </c>
      <c r="B454" s="7" t="s">
        <v>631</v>
      </c>
      <c r="C454" s="7">
        <v>2.0</v>
      </c>
      <c r="D454" s="7">
        <v>2.0</v>
      </c>
      <c r="E454" s="7" t="s">
        <v>492</v>
      </c>
      <c r="F454" s="8">
        <v>1.6</v>
      </c>
      <c r="G454" s="8">
        <v>0.8</v>
      </c>
      <c r="H454" s="8">
        <v>51.0</v>
      </c>
      <c r="I454" s="8">
        <v>169.0</v>
      </c>
      <c r="J454" s="8">
        <v>125.88</v>
      </c>
      <c r="K454" s="8">
        <v>8.03</v>
      </c>
      <c r="L454" s="8">
        <v>1440.0</v>
      </c>
      <c r="M454" s="8">
        <v>975.0</v>
      </c>
    </row>
    <row r="455" ht="15.75" customHeight="1">
      <c r="A455" s="7" t="s">
        <v>573</v>
      </c>
      <c r="B455" s="7" t="s">
        <v>640</v>
      </c>
      <c r="C455" s="7">
        <v>1.0</v>
      </c>
      <c r="D455" s="7">
        <v>0.0</v>
      </c>
      <c r="E455" s="7" t="s">
        <v>492</v>
      </c>
      <c r="F455" s="8">
        <v>1.4</v>
      </c>
      <c r="G455" s="8">
        <v>0.8</v>
      </c>
      <c r="H455" s="8">
        <v>66.0</v>
      </c>
      <c r="I455" s="8">
        <v>152.0</v>
      </c>
      <c r="J455" s="8">
        <v>86.25</v>
      </c>
      <c r="K455" s="8">
        <v>1.68</v>
      </c>
      <c r="L455" s="8">
        <v>1362.0</v>
      </c>
      <c r="M455" s="8">
        <v>1029.0</v>
      </c>
    </row>
    <row r="456" ht="15.75" customHeight="1">
      <c r="A456" s="7" t="s">
        <v>564</v>
      </c>
      <c r="B456" s="7" t="s">
        <v>631</v>
      </c>
      <c r="C456" s="7">
        <v>1.0</v>
      </c>
      <c r="D456" s="7">
        <v>0.0</v>
      </c>
      <c r="E456" s="7" t="s">
        <v>492</v>
      </c>
      <c r="F456" s="8">
        <v>1.2</v>
      </c>
      <c r="G456" s="8">
        <v>0.8</v>
      </c>
      <c r="H456" s="8">
        <v>65.0</v>
      </c>
      <c r="I456" s="8">
        <v>169.0</v>
      </c>
      <c r="J456" s="8">
        <v>103.15</v>
      </c>
      <c r="K456" s="8">
        <v>8.03</v>
      </c>
      <c r="L456" s="8">
        <v>1372.0</v>
      </c>
      <c r="M456" s="8">
        <v>975.0</v>
      </c>
    </row>
    <row r="457" ht="15.75" customHeight="1">
      <c r="A457" s="7" t="s">
        <v>554</v>
      </c>
      <c r="B457" s="7" t="s">
        <v>542</v>
      </c>
      <c r="C457" s="7">
        <v>2.0</v>
      </c>
      <c r="D457" s="7">
        <v>1.0</v>
      </c>
      <c r="E457" s="7" t="s">
        <v>492</v>
      </c>
      <c r="F457" s="8">
        <v>1.0</v>
      </c>
      <c r="G457" s="8">
        <v>0.8</v>
      </c>
      <c r="H457" s="8">
        <v>49.0</v>
      </c>
      <c r="I457" s="8">
        <v>20.0</v>
      </c>
      <c r="J457" s="8">
        <v>127.6</v>
      </c>
      <c r="K457" s="8">
        <v>178.5</v>
      </c>
      <c r="L457" s="8">
        <v>1441.0</v>
      </c>
      <c r="M457" s="8">
        <v>1563.0</v>
      </c>
    </row>
    <row r="458" ht="15.75" customHeight="1">
      <c r="A458" s="7" t="s">
        <v>570</v>
      </c>
      <c r="B458" s="7" t="s">
        <v>542</v>
      </c>
      <c r="C458" s="7">
        <v>2.0</v>
      </c>
      <c r="D458" s="7">
        <v>0.0</v>
      </c>
      <c r="E458" s="7" t="s">
        <v>492</v>
      </c>
      <c r="F458" s="8">
        <v>0.75</v>
      </c>
      <c r="G458" s="8">
        <v>0.8</v>
      </c>
      <c r="H458" s="8">
        <v>82.0</v>
      </c>
      <c r="I458" s="8">
        <v>20.0</v>
      </c>
      <c r="J458" s="8">
        <v>83.65</v>
      </c>
      <c r="K458" s="8">
        <v>178.5</v>
      </c>
      <c r="L458" s="8">
        <v>1296.0</v>
      </c>
      <c r="M458" s="8">
        <v>1563.0</v>
      </c>
    </row>
    <row r="459" ht="15.75" customHeight="1">
      <c r="A459" s="7" t="s">
        <v>613</v>
      </c>
      <c r="B459" s="7" t="s">
        <v>631</v>
      </c>
      <c r="C459" s="7">
        <v>2.0</v>
      </c>
      <c r="D459" s="7">
        <v>2.0</v>
      </c>
      <c r="E459" s="7" t="s">
        <v>492</v>
      </c>
      <c r="F459" s="8">
        <v>0.6</v>
      </c>
      <c r="G459" s="8">
        <v>0.8</v>
      </c>
      <c r="H459" s="8">
        <v>108.0</v>
      </c>
      <c r="I459" s="8">
        <v>169.0</v>
      </c>
      <c r="J459" s="8">
        <v>17.6</v>
      </c>
      <c r="K459" s="8">
        <v>8.03</v>
      </c>
      <c r="L459" s="8">
        <v>1181.0</v>
      </c>
      <c r="M459" s="8">
        <v>975.0</v>
      </c>
    </row>
    <row r="460" ht="15.75" customHeight="1">
      <c r="A460" s="7" t="s">
        <v>576</v>
      </c>
      <c r="B460" s="7" t="s">
        <v>542</v>
      </c>
      <c r="C460" s="7">
        <v>0.0</v>
      </c>
      <c r="D460" s="7">
        <v>3.0</v>
      </c>
      <c r="E460" s="7" t="s">
        <v>492</v>
      </c>
      <c r="F460" s="8">
        <v>0.5</v>
      </c>
      <c r="G460" s="8">
        <v>0.8</v>
      </c>
      <c r="H460" s="8">
        <v>106.0</v>
      </c>
      <c r="I460" s="8">
        <v>20.0</v>
      </c>
      <c r="J460" s="8">
        <v>81.65</v>
      </c>
      <c r="K460" s="8">
        <v>178.5</v>
      </c>
      <c r="L460" s="8">
        <v>1184.0</v>
      </c>
      <c r="M460" s="8">
        <v>1563.0</v>
      </c>
    </row>
    <row r="461" ht="15.75" customHeight="1">
      <c r="A461" s="7" t="s">
        <v>646</v>
      </c>
      <c r="B461" s="7" t="s">
        <v>640</v>
      </c>
      <c r="C461" s="7">
        <v>0.0</v>
      </c>
      <c r="D461" s="7">
        <v>3.0</v>
      </c>
      <c r="E461" s="7" t="s">
        <v>492</v>
      </c>
      <c r="F461" s="8">
        <v>0.2</v>
      </c>
      <c r="G461" s="8">
        <v>0.8</v>
      </c>
      <c r="H461" s="8">
        <v>211.0</v>
      </c>
      <c r="I461" s="8">
        <v>152.0</v>
      </c>
      <c r="J461" s="8">
        <v>1.01</v>
      </c>
      <c r="K461" s="8">
        <v>1.68</v>
      </c>
      <c r="L461" s="8">
        <v>764.0</v>
      </c>
      <c r="M461" s="8">
        <v>1029.0</v>
      </c>
    </row>
    <row r="462" ht="15.75" customHeight="1">
      <c r="A462" s="7" t="s">
        <v>426</v>
      </c>
      <c r="B462" s="7" t="s">
        <v>448</v>
      </c>
      <c r="C462" s="7">
        <v>2.0</v>
      </c>
      <c r="D462" s="7">
        <v>0.0</v>
      </c>
      <c r="E462" s="7" t="s">
        <v>427</v>
      </c>
      <c r="F462" s="8">
        <v>2.875</v>
      </c>
      <c r="G462" s="8">
        <v>0.777777778</v>
      </c>
      <c r="H462" s="8">
        <v>1.0</v>
      </c>
      <c r="I462" s="8">
        <v>21.0</v>
      </c>
      <c r="J462" s="7">
        <v>1090.0</v>
      </c>
      <c r="K462" s="8">
        <v>56.68</v>
      </c>
      <c r="L462" s="8">
        <v>1838.0</v>
      </c>
      <c r="M462" s="8">
        <v>1562.0</v>
      </c>
    </row>
    <row r="463" ht="15.75" customHeight="1">
      <c r="A463" s="7" t="s">
        <v>439</v>
      </c>
      <c r="B463" s="7" t="s">
        <v>448</v>
      </c>
      <c r="C463" s="7">
        <v>1.0</v>
      </c>
      <c r="D463" s="7">
        <v>2.0</v>
      </c>
      <c r="E463" s="7" t="s">
        <v>427</v>
      </c>
      <c r="F463" s="8">
        <v>2.111111111</v>
      </c>
      <c r="G463" s="8">
        <v>0.777777778</v>
      </c>
      <c r="H463" s="8">
        <v>44.0</v>
      </c>
      <c r="I463" s="8">
        <v>21.0</v>
      </c>
      <c r="J463" s="8">
        <v>125.8</v>
      </c>
      <c r="K463" s="8">
        <v>56.68</v>
      </c>
      <c r="L463" s="8">
        <v>1464.0</v>
      </c>
      <c r="M463" s="8">
        <v>1562.0</v>
      </c>
    </row>
    <row r="464" ht="15.75" customHeight="1">
      <c r="A464" s="7" t="s">
        <v>454</v>
      </c>
      <c r="B464" s="7" t="s">
        <v>448</v>
      </c>
      <c r="C464" s="7">
        <v>1.0</v>
      </c>
      <c r="D464" s="7">
        <v>0.0</v>
      </c>
      <c r="E464" s="7" t="s">
        <v>427</v>
      </c>
      <c r="F464" s="8">
        <v>1.888888889</v>
      </c>
      <c r="G464" s="8">
        <v>0.777777778</v>
      </c>
      <c r="H464" s="8">
        <v>81.0</v>
      </c>
      <c r="I464" s="8">
        <v>21.0</v>
      </c>
      <c r="J464" s="8">
        <v>13.38</v>
      </c>
      <c r="K464" s="8">
        <v>56.68</v>
      </c>
      <c r="L464" s="8">
        <v>1299.0</v>
      </c>
      <c r="M464" s="8">
        <v>1562.0</v>
      </c>
    </row>
    <row r="465" ht="15.75" customHeight="1">
      <c r="A465" s="7" t="s">
        <v>430</v>
      </c>
      <c r="B465" s="7" t="s">
        <v>448</v>
      </c>
      <c r="C465" s="7">
        <v>1.0</v>
      </c>
      <c r="D465" s="7">
        <v>0.0</v>
      </c>
      <c r="E465" s="7" t="s">
        <v>427</v>
      </c>
      <c r="F465" s="8">
        <v>1.555555556</v>
      </c>
      <c r="G465" s="8">
        <v>0.777777778</v>
      </c>
      <c r="H465" s="8">
        <v>3.0</v>
      </c>
      <c r="I465" s="8">
        <v>21.0</v>
      </c>
      <c r="J465" s="7">
        <v>608.0</v>
      </c>
      <c r="K465" s="8">
        <v>56.68</v>
      </c>
      <c r="L465" s="8">
        <v>1771.0</v>
      </c>
      <c r="M465" s="8">
        <v>1562.0</v>
      </c>
    </row>
    <row r="466" ht="15.75" customHeight="1">
      <c r="A466" s="7" t="s">
        <v>433</v>
      </c>
      <c r="B466" s="7" t="s">
        <v>448</v>
      </c>
      <c r="C466" s="7">
        <v>1.0</v>
      </c>
      <c r="D466" s="7">
        <v>0.0</v>
      </c>
      <c r="E466" s="7" t="s">
        <v>427</v>
      </c>
      <c r="F466" s="8">
        <v>1.333333333</v>
      </c>
      <c r="G466" s="8">
        <v>0.777777778</v>
      </c>
      <c r="H466" s="8">
        <v>13.0</v>
      </c>
      <c r="I466" s="8">
        <v>21.0</v>
      </c>
      <c r="J466" s="8">
        <v>395.4</v>
      </c>
      <c r="K466" s="8">
        <v>56.68</v>
      </c>
      <c r="L466" s="8">
        <v>1641.0</v>
      </c>
      <c r="M466" s="8">
        <v>1562.0</v>
      </c>
    </row>
    <row r="467" ht="15.75" customHeight="1">
      <c r="A467" s="7" t="s">
        <v>445</v>
      </c>
      <c r="B467" s="7" t="s">
        <v>448</v>
      </c>
      <c r="C467" s="7">
        <v>2.0</v>
      </c>
      <c r="D467" s="7">
        <v>0.0</v>
      </c>
      <c r="E467" s="7" t="s">
        <v>427</v>
      </c>
      <c r="F467" s="8">
        <v>1.222222222</v>
      </c>
      <c r="G467" s="8">
        <v>0.777777778</v>
      </c>
      <c r="H467" s="8">
        <v>29.0</v>
      </c>
      <c r="I467" s="8">
        <v>21.0</v>
      </c>
      <c r="J467" s="8">
        <v>75.85</v>
      </c>
      <c r="K467" s="8">
        <v>56.68</v>
      </c>
      <c r="L467" s="8">
        <v>1515.0</v>
      </c>
      <c r="M467" s="8">
        <v>1562.0</v>
      </c>
    </row>
    <row r="468" ht="15.75" customHeight="1">
      <c r="A468" s="7" t="s">
        <v>451</v>
      </c>
      <c r="B468" s="7" t="s">
        <v>448</v>
      </c>
      <c r="C468" s="7">
        <v>1.0</v>
      </c>
      <c r="D468" s="7">
        <v>2.0</v>
      </c>
      <c r="E468" s="7" t="s">
        <v>427</v>
      </c>
      <c r="F468" s="8">
        <v>1.222222222</v>
      </c>
      <c r="G468" s="8">
        <v>0.777777778</v>
      </c>
      <c r="H468" s="8">
        <v>56.0</v>
      </c>
      <c r="I468" s="8">
        <v>21.0</v>
      </c>
      <c r="J468" s="8">
        <v>41.25</v>
      </c>
      <c r="K468" s="8">
        <v>56.68</v>
      </c>
      <c r="L468" s="8">
        <v>1405.0</v>
      </c>
      <c r="M468" s="8">
        <v>1562.0</v>
      </c>
    </row>
    <row r="469" ht="15.75" customHeight="1">
      <c r="A469" s="7" t="s">
        <v>436</v>
      </c>
      <c r="B469" s="7" t="s">
        <v>448</v>
      </c>
      <c r="C469" s="7">
        <v>0.0</v>
      </c>
      <c r="D469" s="7">
        <v>1.0</v>
      </c>
      <c r="E469" s="7" t="s">
        <v>427</v>
      </c>
      <c r="F469" s="8">
        <v>1.222222222</v>
      </c>
      <c r="G469" s="8">
        <v>0.777777778</v>
      </c>
      <c r="H469" s="8">
        <v>17.0</v>
      </c>
      <c r="I469" s="8">
        <v>21.0</v>
      </c>
      <c r="J469" s="8">
        <v>294.9</v>
      </c>
      <c r="K469" s="8">
        <v>56.68</v>
      </c>
      <c r="L469" s="8">
        <v>1604.0</v>
      </c>
      <c r="M469" s="8">
        <v>1562.0</v>
      </c>
    </row>
    <row r="470" ht="15.75" customHeight="1">
      <c r="A470" s="7" t="s">
        <v>442</v>
      </c>
      <c r="B470" s="7" t="s">
        <v>448</v>
      </c>
      <c r="C470" s="7">
        <v>2.0</v>
      </c>
      <c r="D470" s="7">
        <v>2.0</v>
      </c>
      <c r="E470" s="7" t="s">
        <v>427</v>
      </c>
      <c r="F470" s="8">
        <v>1.111111111</v>
      </c>
      <c r="G470" s="8">
        <v>0.777777778</v>
      </c>
      <c r="H470" s="8">
        <v>50.0</v>
      </c>
      <c r="I470" s="8">
        <v>21.0</v>
      </c>
      <c r="J470" s="8">
        <v>96.05</v>
      </c>
      <c r="K470" s="8">
        <v>56.68</v>
      </c>
      <c r="L470" s="8">
        <v>1440.0</v>
      </c>
      <c r="M470" s="8">
        <v>1562.0</v>
      </c>
    </row>
    <row r="471" ht="15.75" customHeight="1">
      <c r="A471" s="7" t="s">
        <v>512</v>
      </c>
      <c r="B471" s="7" t="s">
        <v>628</v>
      </c>
      <c r="C471" s="7">
        <v>3.0</v>
      </c>
      <c r="D471" s="7">
        <v>1.0</v>
      </c>
      <c r="E471" s="7" t="s">
        <v>492</v>
      </c>
      <c r="F471" s="8">
        <v>4.25</v>
      </c>
      <c r="G471" s="8">
        <v>0.75</v>
      </c>
      <c r="H471" s="8">
        <v>2.0</v>
      </c>
      <c r="I471" s="8">
        <v>110.0</v>
      </c>
      <c r="J471" s="7">
        <v>559.0</v>
      </c>
      <c r="K471" s="8">
        <v>8.93</v>
      </c>
      <c r="L471" s="8">
        <v>1822.0</v>
      </c>
      <c r="M471" s="8">
        <v>1177.0</v>
      </c>
    </row>
    <row r="472" ht="15.75" customHeight="1">
      <c r="A472" s="7" t="s">
        <v>40</v>
      </c>
      <c r="B472" s="7" t="s">
        <v>96</v>
      </c>
      <c r="C472" s="7">
        <v>0.0</v>
      </c>
      <c r="D472" s="7">
        <v>0.0</v>
      </c>
      <c r="E472" s="7" t="s">
        <v>13</v>
      </c>
      <c r="F472" s="8">
        <v>3.25</v>
      </c>
      <c r="G472" s="8">
        <v>0.75</v>
      </c>
      <c r="H472" s="8">
        <v>48.0</v>
      </c>
      <c r="I472" s="8">
        <v>104.0</v>
      </c>
      <c r="J472" s="8">
        <v>18.33</v>
      </c>
      <c r="K472" s="8">
        <v>4.23</v>
      </c>
      <c r="L472" s="8">
        <v>1442.0</v>
      </c>
      <c r="M472" s="8">
        <v>1199.0</v>
      </c>
    </row>
    <row r="473" ht="15.75" customHeight="1">
      <c r="A473" s="7" t="s">
        <v>495</v>
      </c>
      <c r="B473" s="7" t="s">
        <v>616</v>
      </c>
      <c r="C473" s="7">
        <v>8.0</v>
      </c>
      <c r="D473" s="7">
        <v>0.0</v>
      </c>
      <c r="E473" s="7" t="s">
        <v>492</v>
      </c>
      <c r="F473" s="8">
        <v>3.0</v>
      </c>
      <c r="G473" s="8">
        <v>0.75</v>
      </c>
      <c r="H473" s="8">
        <v>4.0</v>
      </c>
      <c r="I473" s="8">
        <v>114.0</v>
      </c>
      <c r="J473" s="7">
        <v>886.0</v>
      </c>
      <c r="K473" s="8">
        <v>17.15</v>
      </c>
      <c r="L473" s="8">
        <v>1765.0</v>
      </c>
      <c r="M473" s="8">
        <v>1166.0</v>
      </c>
    </row>
    <row r="474" ht="15.75" customHeight="1">
      <c r="A474" s="7" t="s">
        <v>524</v>
      </c>
      <c r="B474" s="7" t="s">
        <v>618</v>
      </c>
      <c r="C474" s="7">
        <v>3.0</v>
      </c>
      <c r="D474" s="7">
        <v>1.0</v>
      </c>
      <c r="E474" s="7" t="s">
        <v>492</v>
      </c>
      <c r="F474" s="8">
        <v>3.0</v>
      </c>
      <c r="G474" s="8">
        <v>0.75</v>
      </c>
      <c r="H474" s="8">
        <v>25.0</v>
      </c>
      <c r="I474" s="8">
        <v>128.0</v>
      </c>
      <c r="J474" s="7">
        <v>328.0</v>
      </c>
      <c r="K474" s="8">
        <v>14.63</v>
      </c>
      <c r="L474" s="8">
        <v>1550.0</v>
      </c>
      <c r="M474" s="8">
        <v>1127.0</v>
      </c>
    </row>
    <row r="475" ht="15.75" customHeight="1">
      <c r="A475" s="7" t="s">
        <v>24</v>
      </c>
      <c r="B475" s="7" t="s">
        <v>81</v>
      </c>
      <c r="C475" s="7">
        <v>3.0</v>
      </c>
      <c r="D475" s="7">
        <v>0.0</v>
      </c>
      <c r="E475" s="7" t="s">
        <v>13</v>
      </c>
      <c r="F475" s="8">
        <v>2.666666667</v>
      </c>
      <c r="G475" s="8">
        <v>0.75</v>
      </c>
      <c r="H475" s="8">
        <v>39.0</v>
      </c>
      <c r="I475" s="8">
        <v>149.0</v>
      </c>
      <c r="J475" s="8">
        <v>40.33</v>
      </c>
      <c r="K475" s="8">
        <v>5.25</v>
      </c>
      <c r="L475" s="8">
        <v>1484.0</v>
      </c>
      <c r="M475" s="8">
        <v>1053.0</v>
      </c>
    </row>
    <row r="476" ht="15.75" customHeight="1">
      <c r="A476" s="7" t="s">
        <v>72</v>
      </c>
      <c r="B476" s="7" t="s">
        <v>123</v>
      </c>
      <c r="C476" s="7">
        <v>5.0</v>
      </c>
      <c r="D476" s="7">
        <v>0.0</v>
      </c>
      <c r="E476" s="7" t="s">
        <v>13</v>
      </c>
      <c r="F476" s="8">
        <v>2.555555556</v>
      </c>
      <c r="G476" s="8">
        <v>0.75</v>
      </c>
      <c r="H476" s="8">
        <v>78.0</v>
      </c>
      <c r="I476" s="8">
        <v>156.0</v>
      </c>
      <c r="J476" s="8">
        <v>5.8</v>
      </c>
      <c r="K476" s="8">
        <v>1.15</v>
      </c>
      <c r="L476" s="8">
        <v>1305.0</v>
      </c>
      <c r="M476" s="8">
        <v>1018.0</v>
      </c>
    </row>
    <row r="477" ht="15.75" customHeight="1">
      <c r="A477" s="7" t="s">
        <v>498</v>
      </c>
      <c r="B477" s="7" t="s">
        <v>618</v>
      </c>
      <c r="C477" s="7">
        <v>1.0</v>
      </c>
      <c r="D477" s="7">
        <v>0.0</v>
      </c>
      <c r="E477" s="7" t="s">
        <v>492</v>
      </c>
      <c r="F477" s="8">
        <v>2.333333333</v>
      </c>
      <c r="G477" s="8">
        <v>0.75</v>
      </c>
      <c r="H477" s="8">
        <v>9.0</v>
      </c>
      <c r="I477" s="8">
        <v>128.0</v>
      </c>
      <c r="J477" s="7">
        <v>882.0</v>
      </c>
      <c r="K477" s="8">
        <v>14.63</v>
      </c>
      <c r="L477" s="8">
        <v>1679.0</v>
      </c>
      <c r="M477" s="8">
        <v>1127.0</v>
      </c>
    </row>
    <row r="478" ht="15.75" customHeight="1">
      <c r="A478" s="7" t="s">
        <v>504</v>
      </c>
      <c r="B478" s="7" t="s">
        <v>570</v>
      </c>
      <c r="C478" s="7">
        <v>4.0</v>
      </c>
      <c r="D478" s="7">
        <v>0.0</v>
      </c>
      <c r="E478" s="7" t="s">
        <v>492</v>
      </c>
      <c r="F478" s="8">
        <v>2.25</v>
      </c>
      <c r="G478" s="8">
        <v>0.75</v>
      </c>
      <c r="H478" s="8">
        <v>6.0</v>
      </c>
      <c r="I478" s="8">
        <v>82.0</v>
      </c>
      <c r="J478" s="7">
        <v>805.0</v>
      </c>
      <c r="K478" s="8">
        <v>83.65</v>
      </c>
      <c r="L478" s="8">
        <v>1717.0</v>
      </c>
      <c r="M478" s="8">
        <v>1296.0</v>
      </c>
    </row>
    <row r="479" ht="15.75" customHeight="1">
      <c r="A479" s="7" t="s">
        <v>504</v>
      </c>
      <c r="B479" s="7" t="s">
        <v>576</v>
      </c>
      <c r="C479" s="7">
        <v>3.0</v>
      </c>
      <c r="D479" s="7">
        <v>1.0</v>
      </c>
      <c r="E479" s="7" t="s">
        <v>492</v>
      </c>
      <c r="F479" s="8">
        <v>2.25</v>
      </c>
      <c r="G479" s="8">
        <v>0.75</v>
      </c>
      <c r="H479" s="8">
        <v>6.0</v>
      </c>
      <c r="I479" s="8">
        <v>106.0</v>
      </c>
      <c r="J479" s="7">
        <v>805.0</v>
      </c>
      <c r="K479" s="8">
        <v>81.65</v>
      </c>
      <c r="L479" s="8">
        <v>1717.0</v>
      </c>
      <c r="M479" s="8">
        <v>1184.0</v>
      </c>
    </row>
    <row r="480" ht="15.75" customHeight="1">
      <c r="A480" s="7" t="s">
        <v>56</v>
      </c>
      <c r="B480" s="7" t="s">
        <v>81</v>
      </c>
      <c r="C480" s="7">
        <v>0.0</v>
      </c>
      <c r="D480" s="7">
        <v>0.0</v>
      </c>
      <c r="E480" s="7" t="s">
        <v>13</v>
      </c>
      <c r="F480" s="8">
        <v>2.0</v>
      </c>
      <c r="G480" s="8">
        <v>0.75</v>
      </c>
      <c r="H480" s="8">
        <v>86.0</v>
      </c>
      <c r="I480" s="8">
        <v>149.0</v>
      </c>
      <c r="J480" s="8">
        <v>8.08</v>
      </c>
      <c r="K480" s="8">
        <v>5.25</v>
      </c>
      <c r="L480" s="8">
        <v>1280.0</v>
      </c>
      <c r="M480" s="8">
        <v>1053.0</v>
      </c>
    </row>
    <row r="481" ht="15.75" customHeight="1">
      <c r="A481" s="7" t="s">
        <v>542</v>
      </c>
      <c r="B481" s="7" t="s">
        <v>576</v>
      </c>
      <c r="C481" s="7">
        <v>3.0</v>
      </c>
      <c r="D481" s="7">
        <v>0.0</v>
      </c>
      <c r="E481" s="7" t="s">
        <v>492</v>
      </c>
      <c r="F481" s="8">
        <v>1.8</v>
      </c>
      <c r="G481" s="8">
        <v>0.75</v>
      </c>
      <c r="H481" s="8">
        <v>20.0</v>
      </c>
      <c r="I481" s="8">
        <v>106.0</v>
      </c>
      <c r="J481" s="8">
        <v>178.5</v>
      </c>
      <c r="K481" s="8">
        <v>81.65</v>
      </c>
      <c r="L481" s="8">
        <v>1563.0</v>
      </c>
      <c r="M481" s="8">
        <v>1184.0</v>
      </c>
    </row>
    <row r="482" ht="15.75" customHeight="1">
      <c r="A482" s="7" t="s">
        <v>542</v>
      </c>
      <c r="B482" s="7" t="s">
        <v>570</v>
      </c>
      <c r="C482" s="7">
        <v>1.0</v>
      </c>
      <c r="D482" s="7">
        <v>0.0</v>
      </c>
      <c r="E482" s="7" t="s">
        <v>492</v>
      </c>
      <c r="F482" s="8">
        <v>1.8</v>
      </c>
      <c r="G482" s="8">
        <v>0.75</v>
      </c>
      <c r="H482" s="8">
        <v>20.0</v>
      </c>
      <c r="I482" s="8">
        <v>82.0</v>
      </c>
      <c r="J482" s="8">
        <v>178.5</v>
      </c>
      <c r="K482" s="8">
        <v>83.65</v>
      </c>
      <c r="L482" s="8">
        <v>1563.0</v>
      </c>
      <c r="M482" s="8">
        <v>1296.0</v>
      </c>
    </row>
    <row r="483" ht="15.75" customHeight="1">
      <c r="A483" s="7" t="s">
        <v>173</v>
      </c>
      <c r="B483" s="7" t="s">
        <v>195</v>
      </c>
      <c r="C483" s="7">
        <v>0.0</v>
      </c>
      <c r="D483" s="7">
        <v>1.0</v>
      </c>
      <c r="E483" s="7" t="s">
        <v>162</v>
      </c>
      <c r="F483" s="8">
        <v>1.75</v>
      </c>
      <c r="G483" s="8">
        <v>0.75</v>
      </c>
      <c r="H483" s="8">
        <v>46.0</v>
      </c>
      <c r="I483" s="8">
        <v>30.0</v>
      </c>
      <c r="J483" s="8">
        <v>185.6</v>
      </c>
      <c r="K483" s="8">
        <v>65.85</v>
      </c>
      <c r="L483" s="8">
        <v>1443.0</v>
      </c>
      <c r="M483" s="8">
        <v>1508.0</v>
      </c>
    </row>
    <row r="484" ht="15.75" customHeight="1">
      <c r="A484" s="7" t="s">
        <v>62</v>
      </c>
      <c r="B484" s="7" t="s">
        <v>96</v>
      </c>
      <c r="C484" s="7">
        <v>1.0</v>
      </c>
      <c r="D484" s="7">
        <v>0.0</v>
      </c>
      <c r="E484" s="7" t="s">
        <v>13</v>
      </c>
      <c r="F484" s="8">
        <v>1.666666667</v>
      </c>
      <c r="G484" s="8">
        <v>0.75</v>
      </c>
      <c r="H484" s="8">
        <v>75.0</v>
      </c>
      <c r="I484" s="8">
        <v>104.0</v>
      </c>
      <c r="J484" s="8">
        <v>5.78</v>
      </c>
      <c r="K484" s="8">
        <v>4.23</v>
      </c>
      <c r="L484" s="8">
        <v>1323.0</v>
      </c>
      <c r="M484" s="8">
        <v>1199.0</v>
      </c>
    </row>
    <row r="485" ht="15.75" customHeight="1">
      <c r="A485" s="7" t="s">
        <v>202</v>
      </c>
      <c r="B485" s="7" t="s">
        <v>195</v>
      </c>
      <c r="C485" s="7">
        <v>0.0</v>
      </c>
      <c r="D485" s="7">
        <v>2.0</v>
      </c>
      <c r="E485" s="7" t="s">
        <v>162</v>
      </c>
      <c r="F485" s="8">
        <v>1.666666667</v>
      </c>
      <c r="G485" s="8">
        <v>0.75</v>
      </c>
      <c r="H485" s="8">
        <v>87.0</v>
      </c>
      <c r="I485" s="8">
        <v>30.0</v>
      </c>
      <c r="J485" s="8">
        <v>51.3</v>
      </c>
      <c r="K485" s="8">
        <v>65.85</v>
      </c>
      <c r="L485" s="8">
        <v>1271.0</v>
      </c>
      <c r="M485" s="8">
        <v>1508.0</v>
      </c>
    </row>
    <row r="486" ht="15.75" customHeight="1">
      <c r="A486" s="7" t="s">
        <v>551</v>
      </c>
      <c r="B486" s="7" t="s">
        <v>628</v>
      </c>
      <c r="C486" s="7">
        <v>0.0</v>
      </c>
      <c r="D486" s="7">
        <v>0.0</v>
      </c>
      <c r="E486" s="7" t="s">
        <v>492</v>
      </c>
      <c r="F486" s="8">
        <v>1.666666667</v>
      </c>
      <c r="G486" s="8">
        <v>0.75</v>
      </c>
      <c r="H486" s="8">
        <v>19.0</v>
      </c>
      <c r="I486" s="8">
        <v>110.0</v>
      </c>
      <c r="J486" s="8">
        <v>130.85</v>
      </c>
      <c r="K486" s="8">
        <v>8.93</v>
      </c>
      <c r="L486" s="8">
        <v>1582.0</v>
      </c>
      <c r="M486" s="8">
        <v>1177.0</v>
      </c>
    </row>
    <row r="487" ht="15.75" customHeight="1">
      <c r="A487" s="7" t="s">
        <v>620</v>
      </c>
      <c r="B487" s="7" t="s">
        <v>628</v>
      </c>
      <c r="C487" s="7">
        <v>4.0</v>
      </c>
      <c r="D487" s="7">
        <v>2.0</v>
      </c>
      <c r="E487" s="7" t="s">
        <v>492</v>
      </c>
      <c r="F487" s="8">
        <v>1.5</v>
      </c>
      <c r="G487" s="8">
        <v>0.75</v>
      </c>
      <c r="H487" s="8">
        <v>96.0</v>
      </c>
      <c r="I487" s="8">
        <v>110.0</v>
      </c>
      <c r="J487" s="8">
        <v>12.65</v>
      </c>
      <c r="K487" s="8">
        <v>8.93</v>
      </c>
      <c r="L487" s="8">
        <v>1227.0</v>
      </c>
      <c r="M487" s="8">
        <v>1177.0</v>
      </c>
    </row>
    <row r="488" ht="15.75" customHeight="1">
      <c r="A488" s="7" t="s">
        <v>53</v>
      </c>
      <c r="B488" s="7" t="s">
        <v>123</v>
      </c>
      <c r="C488" s="7">
        <v>1.0</v>
      </c>
      <c r="D488" s="7">
        <v>1.0</v>
      </c>
      <c r="E488" s="7" t="s">
        <v>13</v>
      </c>
      <c r="F488" s="8">
        <v>1.5</v>
      </c>
      <c r="G488" s="8">
        <v>0.75</v>
      </c>
      <c r="H488" s="8">
        <v>134.0</v>
      </c>
      <c r="I488" s="8">
        <v>156.0</v>
      </c>
      <c r="J488" s="8">
        <v>8.38</v>
      </c>
      <c r="K488" s="8">
        <v>1.15</v>
      </c>
      <c r="L488" s="8">
        <v>1115.0</v>
      </c>
      <c r="M488" s="8">
        <v>1018.0</v>
      </c>
    </row>
    <row r="489" ht="15.75" customHeight="1">
      <c r="A489" s="7" t="s">
        <v>46</v>
      </c>
      <c r="B489" s="7" t="s">
        <v>123</v>
      </c>
      <c r="C489" s="7">
        <v>2.0</v>
      </c>
      <c r="D489" s="7">
        <v>1.0</v>
      </c>
      <c r="E489" s="7" t="s">
        <v>13</v>
      </c>
      <c r="F489" s="8">
        <v>1.444444444</v>
      </c>
      <c r="G489" s="8">
        <v>0.75</v>
      </c>
      <c r="H489" s="8">
        <v>89.0</v>
      </c>
      <c r="I489" s="8">
        <v>156.0</v>
      </c>
      <c r="J489" s="8">
        <v>8.08</v>
      </c>
      <c r="K489" s="8">
        <v>1.15</v>
      </c>
      <c r="L489" s="8">
        <v>1265.0</v>
      </c>
      <c r="M489" s="8">
        <v>1018.0</v>
      </c>
    </row>
    <row r="490" ht="15.75" customHeight="1">
      <c r="A490" s="7" t="s">
        <v>154</v>
      </c>
      <c r="B490" s="7" t="s">
        <v>123</v>
      </c>
      <c r="C490" s="7">
        <v>0.0</v>
      </c>
      <c r="D490" s="7">
        <v>1.0</v>
      </c>
      <c r="E490" s="7" t="s">
        <v>13</v>
      </c>
      <c r="F490" s="8">
        <v>1.2</v>
      </c>
      <c r="G490" s="8">
        <v>0.75</v>
      </c>
      <c r="H490" s="8">
        <v>205.0</v>
      </c>
      <c r="I490" s="8">
        <v>156.0</v>
      </c>
      <c r="J490" s="8">
        <v>0.51</v>
      </c>
      <c r="K490" s="8">
        <v>1.15</v>
      </c>
      <c r="L490" s="8">
        <v>838.0</v>
      </c>
      <c r="M490" s="8">
        <v>1018.0</v>
      </c>
    </row>
    <row r="491" ht="15.75" customHeight="1">
      <c r="A491" s="7" t="s">
        <v>167</v>
      </c>
      <c r="B491" s="7" t="s">
        <v>176</v>
      </c>
      <c r="C491" s="7">
        <v>1.0</v>
      </c>
      <c r="D491" s="7">
        <v>1.0</v>
      </c>
      <c r="E491" s="7" t="s">
        <v>162</v>
      </c>
      <c r="F491" s="8">
        <v>1.0</v>
      </c>
      <c r="G491" s="8">
        <v>0.75</v>
      </c>
      <c r="H491" s="8">
        <v>31.0</v>
      </c>
      <c r="I491" s="8">
        <v>60.0</v>
      </c>
      <c r="J491" s="8">
        <v>255.9</v>
      </c>
      <c r="K491" s="8">
        <v>206.4</v>
      </c>
      <c r="L491" s="8">
        <v>1505.0</v>
      </c>
      <c r="M491" s="8">
        <v>1393.0</v>
      </c>
    </row>
    <row r="492" ht="15.75" customHeight="1">
      <c r="A492" s="7" t="s">
        <v>545</v>
      </c>
      <c r="B492" s="7" t="s">
        <v>616</v>
      </c>
      <c r="C492" s="7">
        <v>1.0</v>
      </c>
      <c r="D492" s="7">
        <v>1.0</v>
      </c>
      <c r="E492" s="7" t="s">
        <v>492</v>
      </c>
      <c r="F492" s="8">
        <v>1.0</v>
      </c>
      <c r="G492" s="8">
        <v>0.75</v>
      </c>
      <c r="H492" s="8">
        <v>27.0</v>
      </c>
      <c r="I492" s="8">
        <v>114.0</v>
      </c>
      <c r="J492" s="8">
        <v>172.2</v>
      </c>
      <c r="K492" s="8">
        <v>17.15</v>
      </c>
      <c r="L492" s="8">
        <v>1543.0</v>
      </c>
      <c r="M492" s="8">
        <v>1166.0</v>
      </c>
    </row>
    <row r="493" ht="15.75" customHeight="1">
      <c r="A493" s="7" t="s">
        <v>554</v>
      </c>
      <c r="B493" s="7" t="s">
        <v>570</v>
      </c>
      <c r="C493" s="7">
        <v>1.0</v>
      </c>
      <c r="D493" s="7">
        <v>1.0</v>
      </c>
      <c r="E493" s="7" t="s">
        <v>492</v>
      </c>
      <c r="F493" s="8">
        <v>1.0</v>
      </c>
      <c r="G493" s="8">
        <v>0.75</v>
      </c>
      <c r="H493" s="8">
        <v>49.0</v>
      </c>
      <c r="I493" s="8">
        <v>82.0</v>
      </c>
      <c r="J493" s="8">
        <v>127.6</v>
      </c>
      <c r="K493" s="8">
        <v>83.65</v>
      </c>
      <c r="L493" s="8">
        <v>1441.0</v>
      </c>
      <c r="M493" s="8">
        <v>1296.0</v>
      </c>
    </row>
    <row r="494" ht="15.75" customHeight="1">
      <c r="A494" s="7" t="s">
        <v>554</v>
      </c>
      <c r="B494" s="7" t="s">
        <v>576</v>
      </c>
      <c r="C494" s="7">
        <v>1.0</v>
      </c>
      <c r="D494" s="7">
        <v>1.0</v>
      </c>
      <c r="E494" s="7" t="s">
        <v>492</v>
      </c>
      <c r="F494" s="8">
        <v>1.0</v>
      </c>
      <c r="G494" s="8">
        <v>0.75</v>
      </c>
      <c r="H494" s="8">
        <v>49.0</v>
      </c>
      <c r="I494" s="8">
        <v>106.0</v>
      </c>
      <c r="J494" s="8">
        <v>127.6</v>
      </c>
      <c r="K494" s="8">
        <v>81.65</v>
      </c>
      <c r="L494" s="8">
        <v>1441.0</v>
      </c>
      <c r="M494" s="8">
        <v>1184.0</v>
      </c>
    </row>
    <row r="495" ht="15.75" customHeight="1">
      <c r="A495" s="7" t="s">
        <v>592</v>
      </c>
      <c r="B495" s="7" t="s">
        <v>616</v>
      </c>
      <c r="C495" s="7">
        <v>1.0</v>
      </c>
      <c r="D495" s="7">
        <v>0.0</v>
      </c>
      <c r="E495" s="7" t="s">
        <v>492</v>
      </c>
      <c r="F495" s="8">
        <v>1.0</v>
      </c>
      <c r="G495" s="8">
        <v>0.75</v>
      </c>
      <c r="H495" s="8">
        <v>59.0</v>
      </c>
      <c r="I495" s="8">
        <v>114.0</v>
      </c>
      <c r="J495" s="8">
        <v>36.15</v>
      </c>
      <c r="K495" s="8">
        <v>17.15</v>
      </c>
      <c r="L495" s="8">
        <v>1398.0</v>
      </c>
      <c r="M495" s="8">
        <v>1166.0</v>
      </c>
    </row>
    <row r="496" ht="15.75" customHeight="1">
      <c r="A496" s="7" t="s">
        <v>235</v>
      </c>
      <c r="B496" s="7" t="s">
        <v>176</v>
      </c>
      <c r="C496" s="7">
        <v>1.0</v>
      </c>
      <c r="D496" s="7">
        <v>0.0</v>
      </c>
      <c r="E496" s="7" t="s">
        <v>162</v>
      </c>
      <c r="F496" s="8">
        <v>1.0</v>
      </c>
      <c r="G496" s="8">
        <v>0.75</v>
      </c>
      <c r="H496" s="8">
        <v>68.0</v>
      </c>
      <c r="I496" s="8">
        <v>60.0</v>
      </c>
      <c r="J496" s="8">
        <v>14.9</v>
      </c>
      <c r="K496" s="8">
        <v>206.4</v>
      </c>
      <c r="L496" s="8">
        <v>1351.0</v>
      </c>
      <c r="M496" s="8">
        <v>1393.0</v>
      </c>
    </row>
    <row r="497" ht="15.75" customHeight="1">
      <c r="A497" s="7" t="s">
        <v>238</v>
      </c>
      <c r="B497" s="7" t="s">
        <v>176</v>
      </c>
      <c r="C497" s="7">
        <v>0.0</v>
      </c>
      <c r="D497" s="7">
        <v>1.0</v>
      </c>
      <c r="E497" s="7" t="s">
        <v>162</v>
      </c>
      <c r="F497" s="8">
        <v>1.0</v>
      </c>
      <c r="G497" s="8">
        <v>0.75</v>
      </c>
      <c r="H497" s="8">
        <v>123.0</v>
      </c>
      <c r="I497" s="8">
        <v>60.0</v>
      </c>
      <c r="J497" s="8">
        <v>14.68</v>
      </c>
      <c r="K497" s="8">
        <v>206.4</v>
      </c>
      <c r="L497" s="8">
        <v>1139.0</v>
      </c>
      <c r="M497" s="8">
        <v>1393.0</v>
      </c>
    </row>
    <row r="498" ht="15.75" customHeight="1">
      <c r="A498" s="7" t="s">
        <v>607</v>
      </c>
      <c r="B498" s="7" t="s">
        <v>618</v>
      </c>
      <c r="C498" s="7">
        <v>2.0</v>
      </c>
      <c r="D498" s="7">
        <v>1.0</v>
      </c>
      <c r="E498" s="7" t="s">
        <v>492</v>
      </c>
      <c r="F498" s="8">
        <v>0.75</v>
      </c>
      <c r="G498" s="8">
        <v>0.75</v>
      </c>
      <c r="H498" s="8">
        <v>93.0</v>
      </c>
      <c r="I498" s="8">
        <v>128.0</v>
      </c>
      <c r="J498" s="8">
        <v>20.2</v>
      </c>
      <c r="K498" s="8">
        <v>14.63</v>
      </c>
      <c r="L498" s="8">
        <v>1235.0</v>
      </c>
      <c r="M498" s="8">
        <v>1127.0</v>
      </c>
    </row>
    <row r="499" ht="15.75" customHeight="1">
      <c r="A499" s="7" t="s">
        <v>110</v>
      </c>
      <c r="B499" s="7" t="s">
        <v>96</v>
      </c>
      <c r="C499" s="7">
        <v>1.0</v>
      </c>
      <c r="D499" s="7">
        <v>1.0</v>
      </c>
      <c r="E499" s="7" t="s">
        <v>13</v>
      </c>
      <c r="F499" s="8">
        <v>0.75</v>
      </c>
      <c r="G499" s="8">
        <v>0.75</v>
      </c>
      <c r="H499" s="8">
        <v>154.0</v>
      </c>
      <c r="I499" s="8">
        <v>104.0</v>
      </c>
      <c r="J499" s="8">
        <v>1.6</v>
      </c>
      <c r="K499" s="8">
        <v>4.23</v>
      </c>
      <c r="L499" s="8">
        <v>1023.0</v>
      </c>
      <c r="M499" s="8">
        <v>1199.0</v>
      </c>
    </row>
    <row r="500" ht="15.75" customHeight="1">
      <c r="A500" s="7" t="s">
        <v>293</v>
      </c>
      <c r="B500" s="7" t="s">
        <v>176</v>
      </c>
      <c r="C500" s="7">
        <v>1.0</v>
      </c>
      <c r="D500" s="7">
        <v>1.0</v>
      </c>
      <c r="E500" s="7" t="s">
        <v>162</v>
      </c>
      <c r="F500" s="8">
        <v>0.75</v>
      </c>
      <c r="G500" s="8">
        <v>0.75</v>
      </c>
      <c r="H500" s="8">
        <v>138.0</v>
      </c>
      <c r="I500" s="8">
        <v>60.0</v>
      </c>
      <c r="J500" s="8">
        <v>1.25</v>
      </c>
      <c r="K500" s="8">
        <v>206.4</v>
      </c>
      <c r="L500" s="8">
        <v>1088.0</v>
      </c>
      <c r="M500" s="8">
        <v>1393.0</v>
      </c>
    </row>
    <row r="501" ht="15.75" customHeight="1">
      <c r="A501" s="7" t="s">
        <v>570</v>
      </c>
      <c r="B501" s="7" t="s">
        <v>576</v>
      </c>
      <c r="C501" s="7">
        <v>0.0</v>
      </c>
      <c r="D501" s="7">
        <v>1.0</v>
      </c>
      <c r="E501" s="7" t="s">
        <v>492</v>
      </c>
      <c r="F501" s="8">
        <v>0.75</v>
      </c>
      <c r="G501" s="8">
        <v>0.75</v>
      </c>
      <c r="H501" s="8">
        <v>82.0</v>
      </c>
      <c r="I501" s="8">
        <v>106.0</v>
      </c>
      <c r="J501" s="8">
        <v>83.65</v>
      </c>
      <c r="K501" s="8">
        <v>81.65</v>
      </c>
      <c r="L501" s="8">
        <v>1296.0</v>
      </c>
      <c r="M501" s="8">
        <v>1184.0</v>
      </c>
    </row>
    <row r="502" ht="15.75" customHeight="1">
      <c r="A502" s="7" t="s">
        <v>248</v>
      </c>
      <c r="B502" s="7" t="s">
        <v>195</v>
      </c>
      <c r="C502" s="7">
        <v>0.0</v>
      </c>
      <c r="D502" s="7">
        <v>0.0</v>
      </c>
      <c r="E502" s="7" t="s">
        <v>162</v>
      </c>
      <c r="F502" s="8">
        <v>0.666666667</v>
      </c>
      <c r="G502" s="8">
        <v>0.75</v>
      </c>
      <c r="H502" s="8">
        <v>107.0</v>
      </c>
      <c r="I502" s="8">
        <v>30.0</v>
      </c>
      <c r="J502" s="8">
        <v>9.1</v>
      </c>
      <c r="K502" s="8">
        <v>65.85</v>
      </c>
      <c r="L502" s="8">
        <v>1182.0</v>
      </c>
      <c r="M502" s="8">
        <v>1508.0</v>
      </c>
    </row>
    <row r="503" ht="15.75" customHeight="1">
      <c r="A503" s="7" t="s">
        <v>576</v>
      </c>
      <c r="B503" s="7" t="s">
        <v>570</v>
      </c>
      <c r="C503" s="7">
        <v>1.0</v>
      </c>
      <c r="D503" s="7">
        <v>2.0</v>
      </c>
      <c r="E503" s="7" t="s">
        <v>492</v>
      </c>
      <c r="F503" s="8">
        <v>0.5</v>
      </c>
      <c r="G503" s="8">
        <v>0.75</v>
      </c>
      <c r="H503" s="8">
        <v>106.0</v>
      </c>
      <c r="I503" s="8">
        <v>82.0</v>
      </c>
      <c r="J503" s="8">
        <v>81.65</v>
      </c>
      <c r="K503" s="8">
        <v>83.65</v>
      </c>
      <c r="L503" s="8">
        <v>1184.0</v>
      </c>
      <c r="M503" s="8">
        <v>1296.0</v>
      </c>
    </row>
    <row r="504" ht="15.75" customHeight="1">
      <c r="A504" s="7" t="s">
        <v>559</v>
      </c>
      <c r="B504" s="7" t="s">
        <v>618</v>
      </c>
      <c r="C504" s="7">
        <v>1.0</v>
      </c>
      <c r="D504" s="7">
        <v>1.0</v>
      </c>
      <c r="E504" s="7" t="s">
        <v>492</v>
      </c>
      <c r="F504" s="8">
        <v>0.5</v>
      </c>
      <c r="G504" s="8">
        <v>0.75</v>
      </c>
      <c r="H504" s="8">
        <v>47.0</v>
      </c>
      <c r="I504" s="8">
        <v>128.0</v>
      </c>
      <c r="J504" s="8">
        <v>111.45</v>
      </c>
      <c r="K504" s="8">
        <v>14.63</v>
      </c>
      <c r="L504" s="8">
        <v>1442.0</v>
      </c>
      <c r="M504" s="8">
        <v>1127.0</v>
      </c>
    </row>
    <row r="505" ht="15.75" customHeight="1">
      <c r="A505" s="7" t="s">
        <v>133</v>
      </c>
      <c r="B505" s="7" t="s">
        <v>81</v>
      </c>
      <c r="C505" s="7">
        <v>0.0</v>
      </c>
      <c r="D505" s="7">
        <v>1.0</v>
      </c>
      <c r="E505" s="7" t="s">
        <v>13</v>
      </c>
      <c r="F505" s="8">
        <v>0.5</v>
      </c>
      <c r="G505" s="8">
        <v>0.75</v>
      </c>
      <c r="H505" s="8">
        <v>176.0</v>
      </c>
      <c r="I505" s="8">
        <v>149.0</v>
      </c>
      <c r="J505" s="8">
        <v>0.995</v>
      </c>
      <c r="K505" s="8">
        <v>5.25</v>
      </c>
      <c r="L505" s="8">
        <v>950.0</v>
      </c>
      <c r="M505" s="8">
        <v>1053.0</v>
      </c>
    </row>
    <row r="506" ht="15.75" customHeight="1">
      <c r="A506" s="7" t="s">
        <v>101</v>
      </c>
      <c r="B506" s="7" t="s">
        <v>96</v>
      </c>
      <c r="C506" s="7">
        <v>0.0</v>
      </c>
      <c r="D506" s="7">
        <v>2.0</v>
      </c>
      <c r="E506" s="7" t="s">
        <v>13</v>
      </c>
      <c r="F506" s="8">
        <v>0.2</v>
      </c>
      <c r="G506" s="8">
        <v>0.75</v>
      </c>
      <c r="H506" s="8">
        <v>192.0</v>
      </c>
      <c r="I506" s="8">
        <v>104.0</v>
      </c>
      <c r="J506" s="8">
        <v>2.73</v>
      </c>
      <c r="K506" s="8">
        <v>4.23</v>
      </c>
      <c r="L506" s="8">
        <v>883.0</v>
      </c>
      <c r="M506" s="8">
        <v>1199.0</v>
      </c>
    </row>
    <row r="507" ht="15.75" customHeight="1">
      <c r="A507" s="7" t="s">
        <v>340</v>
      </c>
      <c r="B507" s="7" t="s">
        <v>337</v>
      </c>
      <c r="C507" s="7">
        <v>2.0</v>
      </c>
      <c r="D507" s="7">
        <v>0.0</v>
      </c>
      <c r="E507" s="7" t="s">
        <v>664</v>
      </c>
      <c r="F507" s="8">
        <v>2.9</v>
      </c>
      <c r="G507" s="8">
        <v>0.714285714</v>
      </c>
      <c r="H507" s="8">
        <v>43.0</v>
      </c>
      <c r="I507" s="8">
        <v>14.0</v>
      </c>
      <c r="J507" s="8">
        <v>172.13</v>
      </c>
      <c r="K507" s="8">
        <v>204.4</v>
      </c>
      <c r="L507" s="8">
        <v>1474.0</v>
      </c>
      <c r="M507" s="8">
        <v>1635.0</v>
      </c>
    </row>
    <row r="508" ht="15.75" customHeight="1">
      <c r="A508" s="7" t="s">
        <v>349</v>
      </c>
      <c r="B508" s="7" t="s">
        <v>337</v>
      </c>
      <c r="C508" s="7">
        <v>1.0</v>
      </c>
      <c r="D508" s="7">
        <v>0.0</v>
      </c>
      <c r="E508" s="7" t="s">
        <v>664</v>
      </c>
      <c r="F508" s="8">
        <v>1.5</v>
      </c>
      <c r="G508" s="8">
        <v>0.714285714</v>
      </c>
      <c r="H508" s="8">
        <v>61.0</v>
      </c>
      <c r="I508" s="8">
        <v>14.0</v>
      </c>
      <c r="J508" s="7">
        <v>12.0</v>
      </c>
      <c r="K508" s="8">
        <v>204.4</v>
      </c>
      <c r="L508" s="8">
        <v>1389.0</v>
      </c>
      <c r="M508" s="8">
        <v>1635.0</v>
      </c>
    </row>
    <row r="509" ht="15.75" customHeight="1">
      <c r="A509" s="7" t="s">
        <v>356</v>
      </c>
      <c r="B509" s="7" t="s">
        <v>337</v>
      </c>
      <c r="C509" s="7">
        <v>2.0</v>
      </c>
      <c r="D509" s="7">
        <v>0.0</v>
      </c>
      <c r="E509" s="7" t="s">
        <v>664</v>
      </c>
      <c r="F509" s="8">
        <v>1.285714286</v>
      </c>
      <c r="G509" s="8">
        <v>0.714285714</v>
      </c>
      <c r="H509" s="8">
        <v>34.0</v>
      </c>
      <c r="I509" s="8">
        <v>14.0</v>
      </c>
      <c r="J509" s="8">
        <v>11.95</v>
      </c>
      <c r="K509" s="8">
        <v>204.4</v>
      </c>
      <c r="L509" s="8">
        <v>1500.0</v>
      </c>
      <c r="M509" s="8">
        <v>1635.0</v>
      </c>
    </row>
    <row r="510" ht="15.75" customHeight="1">
      <c r="A510" s="7" t="s">
        <v>343</v>
      </c>
      <c r="B510" s="7" t="s">
        <v>337</v>
      </c>
      <c r="C510" s="7">
        <v>0.0</v>
      </c>
      <c r="D510" s="7">
        <v>0.0</v>
      </c>
      <c r="E510" s="7" t="s">
        <v>664</v>
      </c>
      <c r="F510" s="8">
        <v>1.285714286</v>
      </c>
      <c r="G510" s="8">
        <v>0.714285714</v>
      </c>
      <c r="H510" s="8">
        <v>12.0</v>
      </c>
      <c r="I510" s="8">
        <v>14.0</v>
      </c>
      <c r="J510" s="8">
        <v>201.3</v>
      </c>
      <c r="K510" s="8">
        <v>204.4</v>
      </c>
      <c r="L510" s="8">
        <v>1650.0</v>
      </c>
      <c r="M510" s="8">
        <v>1635.0</v>
      </c>
    </row>
    <row r="511" ht="15.75" customHeight="1">
      <c r="A511" s="7" t="s">
        <v>375</v>
      </c>
      <c r="B511" s="7" t="s">
        <v>337</v>
      </c>
      <c r="C511" s="7">
        <v>0.0</v>
      </c>
      <c r="D511" s="7">
        <v>0.0</v>
      </c>
      <c r="E511" s="7" t="s">
        <v>664</v>
      </c>
      <c r="F511" s="8">
        <v>1.0</v>
      </c>
      <c r="G511" s="8">
        <v>0.714285714</v>
      </c>
      <c r="H511" s="8">
        <v>71.0</v>
      </c>
      <c r="I511" s="8">
        <v>14.0</v>
      </c>
      <c r="J511" s="8">
        <v>8.29</v>
      </c>
      <c r="K511" s="8">
        <v>204.4</v>
      </c>
      <c r="L511" s="8">
        <v>1333.0</v>
      </c>
      <c r="M511" s="8">
        <v>1635.0</v>
      </c>
    </row>
    <row r="512" ht="15.75" customHeight="1">
      <c r="A512" s="7" t="s">
        <v>346</v>
      </c>
      <c r="B512" s="7" t="s">
        <v>337</v>
      </c>
      <c r="C512" s="7">
        <v>1.0</v>
      </c>
      <c r="D512" s="7">
        <v>1.0</v>
      </c>
      <c r="E512" s="7" t="s">
        <v>664</v>
      </c>
      <c r="F512" s="8">
        <v>0.714285714</v>
      </c>
      <c r="G512" s="8">
        <v>0.714285714</v>
      </c>
      <c r="H512" s="8">
        <v>62.0</v>
      </c>
      <c r="I512" s="8">
        <v>14.0</v>
      </c>
      <c r="J512" s="8">
        <v>62.95</v>
      </c>
      <c r="K512" s="8">
        <v>204.4</v>
      </c>
      <c r="L512" s="8">
        <v>1382.0</v>
      </c>
      <c r="M512" s="8">
        <v>1635.0</v>
      </c>
    </row>
    <row r="513" ht="15.75" customHeight="1">
      <c r="A513" s="7" t="s">
        <v>359</v>
      </c>
      <c r="B513" s="7" t="s">
        <v>337</v>
      </c>
      <c r="C513" s="7">
        <v>1.0</v>
      </c>
      <c r="D513" s="7">
        <v>4.0</v>
      </c>
      <c r="E513" s="7" t="s">
        <v>664</v>
      </c>
      <c r="F513" s="8">
        <v>0.428571429</v>
      </c>
      <c r="G513" s="8">
        <v>0.714285714</v>
      </c>
      <c r="H513" s="8">
        <v>80.0</v>
      </c>
      <c r="I513" s="8">
        <v>14.0</v>
      </c>
      <c r="J513" s="7">
        <v>10.0</v>
      </c>
      <c r="K513" s="8">
        <v>204.4</v>
      </c>
      <c r="L513" s="8">
        <v>1300.0</v>
      </c>
      <c r="M513" s="8">
        <v>1635.0</v>
      </c>
    </row>
    <row r="514" ht="15.75" customHeight="1">
      <c r="A514" s="7" t="s">
        <v>170</v>
      </c>
      <c r="B514" s="7" t="s">
        <v>189</v>
      </c>
      <c r="C514" s="7">
        <v>3.0</v>
      </c>
      <c r="D514" s="7">
        <v>0.0</v>
      </c>
      <c r="E514" s="7" t="s">
        <v>162</v>
      </c>
      <c r="F514" s="8">
        <v>3.5</v>
      </c>
      <c r="G514" s="8">
        <v>0.666666667</v>
      </c>
      <c r="H514" s="8">
        <v>23.0</v>
      </c>
      <c r="I514" s="8">
        <v>83.0</v>
      </c>
      <c r="J514" s="8">
        <v>231.9</v>
      </c>
      <c r="K514" s="8">
        <v>89.98</v>
      </c>
      <c r="L514" s="8">
        <v>1558.0</v>
      </c>
      <c r="M514" s="8">
        <v>1295.0</v>
      </c>
    </row>
    <row r="515" ht="15.75" customHeight="1">
      <c r="A515" s="7" t="s">
        <v>426</v>
      </c>
      <c r="B515" s="7" t="s">
        <v>454</v>
      </c>
      <c r="C515" s="7">
        <v>5.0</v>
      </c>
      <c r="D515" s="7">
        <v>0.0</v>
      </c>
      <c r="E515" s="7" t="s">
        <v>427</v>
      </c>
      <c r="F515" s="8">
        <v>2.875</v>
      </c>
      <c r="G515" s="8">
        <v>0.666666667</v>
      </c>
      <c r="H515" s="8">
        <v>1.0</v>
      </c>
      <c r="I515" s="8">
        <v>81.0</v>
      </c>
      <c r="J515" s="7">
        <v>1090.0</v>
      </c>
      <c r="K515" s="8">
        <v>13.38</v>
      </c>
      <c r="L515" s="8">
        <v>1838.0</v>
      </c>
      <c r="M515" s="8">
        <v>1299.0</v>
      </c>
    </row>
    <row r="516" ht="15.75" customHeight="1">
      <c r="A516" s="7" t="s">
        <v>164</v>
      </c>
      <c r="B516" s="7" t="s">
        <v>226</v>
      </c>
      <c r="C516" s="7">
        <v>2.0</v>
      </c>
      <c r="D516" s="7">
        <v>0.0</v>
      </c>
      <c r="E516" s="7" t="s">
        <v>162</v>
      </c>
      <c r="F516" s="8">
        <v>2.5</v>
      </c>
      <c r="G516" s="8">
        <v>0.666666667</v>
      </c>
      <c r="H516" s="8">
        <v>18.0</v>
      </c>
      <c r="I516" s="8">
        <v>99.0</v>
      </c>
      <c r="J516" s="8">
        <v>286.5</v>
      </c>
      <c r="K516" s="8">
        <v>18.7</v>
      </c>
      <c r="L516" s="8">
        <v>1585.0</v>
      </c>
      <c r="M516" s="8">
        <v>1215.0</v>
      </c>
    </row>
    <row r="517" ht="15.75" customHeight="1">
      <c r="A517" s="7" t="s">
        <v>439</v>
      </c>
      <c r="B517" s="7" t="s">
        <v>454</v>
      </c>
      <c r="C517" s="7">
        <v>3.0</v>
      </c>
      <c r="D517" s="7">
        <v>0.0</v>
      </c>
      <c r="E517" s="7" t="s">
        <v>427</v>
      </c>
      <c r="F517" s="8">
        <v>2.111111111</v>
      </c>
      <c r="G517" s="8">
        <v>0.666666667</v>
      </c>
      <c r="H517" s="8">
        <v>44.0</v>
      </c>
      <c r="I517" s="8">
        <v>81.0</v>
      </c>
      <c r="J517" s="8">
        <v>125.8</v>
      </c>
      <c r="K517" s="8">
        <v>13.38</v>
      </c>
      <c r="L517" s="8">
        <v>1464.0</v>
      </c>
      <c r="M517" s="8">
        <v>1299.0</v>
      </c>
    </row>
    <row r="518" ht="15.75" customHeight="1">
      <c r="A518" s="7" t="s">
        <v>107</v>
      </c>
      <c r="B518" s="7" t="s">
        <v>90</v>
      </c>
      <c r="C518" s="7">
        <v>3.0</v>
      </c>
      <c r="D518" s="7">
        <v>1.0</v>
      </c>
      <c r="E518" s="7" t="s">
        <v>13</v>
      </c>
      <c r="F518" s="8">
        <v>2.0</v>
      </c>
      <c r="G518" s="8">
        <v>0.666666667</v>
      </c>
      <c r="H518" s="8">
        <v>135.0</v>
      </c>
      <c r="I518" s="8">
        <v>112.0</v>
      </c>
      <c r="J518" s="8">
        <v>2.06</v>
      </c>
      <c r="K518" s="8">
        <v>4.98</v>
      </c>
      <c r="L518" s="8">
        <v>1100.0</v>
      </c>
      <c r="M518" s="8">
        <v>1170.0</v>
      </c>
    </row>
    <row r="519" ht="15.75" customHeight="1">
      <c r="A519" s="7" t="s">
        <v>289</v>
      </c>
      <c r="B519" s="7" t="s">
        <v>220</v>
      </c>
      <c r="C519" s="7">
        <v>1.0</v>
      </c>
      <c r="D519" s="7">
        <v>1.0</v>
      </c>
      <c r="E519" s="7" t="s">
        <v>162</v>
      </c>
      <c r="F519" s="8">
        <v>2.0</v>
      </c>
      <c r="G519" s="8">
        <v>0.666666667</v>
      </c>
      <c r="H519" s="8">
        <v>136.0</v>
      </c>
      <c r="I519" s="8">
        <v>102.0</v>
      </c>
      <c r="J519" s="8">
        <v>2.13</v>
      </c>
      <c r="K519" s="8">
        <v>17.33</v>
      </c>
      <c r="L519" s="8">
        <v>1095.0</v>
      </c>
      <c r="M519" s="8">
        <v>1202.0</v>
      </c>
    </row>
    <row r="520" ht="15.75" customHeight="1">
      <c r="A520" s="7" t="s">
        <v>173</v>
      </c>
      <c r="B520" s="7" t="s">
        <v>220</v>
      </c>
      <c r="C520" s="7">
        <v>5.0</v>
      </c>
      <c r="D520" s="7">
        <v>0.0</v>
      </c>
      <c r="E520" s="7" t="s">
        <v>162</v>
      </c>
      <c r="F520" s="8">
        <v>1.75</v>
      </c>
      <c r="G520" s="8">
        <v>0.666666667</v>
      </c>
      <c r="H520" s="8">
        <v>46.0</v>
      </c>
      <c r="I520" s="8">
        <v>102.0</v>
      </c>
      <c r="J520" s="8">
        <v>185.6</v>
      </c>
      <c r="K520" s="8">
        <v>17.33</v>
      </c>
      <c r="L520" s="8">
        <v>1443.0</v>
      </c>
      <c r="M520" s="8">
        <v>1202.0</v>
      </c>
    </row>
    <row r="521" ht="15.75" customHeight="1">
      <c r="A521" s="7" t="s">
        <v>430</v>
      </c>
      <c r="B521" s="7" t="s">
        <v>454</v>
      </c>
      <c r="C521" s="7">
        <v>3.0</v>
      </c>
      <c r="D521" s="7">
        <v>0.0</v>
      </c>
      <c r="E521" s="7" t="s">
        <v>427</v>
      </c>
      <c r="F521" s="8">
        <v>1.555555556</v>
      </c>
      <c r="G521" s="8">
        <v>0.666666667</v>
      </c>
      <c r="H521" s="8">
        <v>3.0</v>
      </c>
      <c r="I521" s="8">
        <v>81.0</v>
      </c>
      <c r="J521" s="7">
        <v>608.0</v>
      </c>
      <c r="K521" s="8">
        <v>13.38</v>
      </c>
      <c r="L521" s="8">
        <v>1771.0</v>
      </c>
      <c r="M521" s="8">
        <v>1299.0</v>
      </c>
    </row>
    <row r="522" ht="15.75" customHeight="1">
      <c r="A522" s="7" t="s">
        <v>433</v>
      </c>
      <c r="B522" s="7" t="s">
        <v>454</v>
      </c>
      <c r="C522" s="7">
        <v>4.0</v>
      </c>
      <c r="D522" s="7">
        <v>2.0</v>
      </c>
      <c r="E522" s="7" t="s">
        <v>427</v>
      </c>
      <c r="F522" s="8">
        <v>1.333333333</v>
      </c>
      <c r="G522" s="8">
        <v>0.666666667</v>
      </c>
      <c r="H522" s="8">
        <v>13.0</v>
      </c>
      <c r="I522" s="8">
        <v>81.0</v>
      </c>
      <c r="J522" s="8">
        <v>395.4</v>
      </c>
      <c r="K522" s="8">
        <v>13.38</v>
      </c>
      <c r="L522" s="8">
        <v>1641.0</v>
      </c>
      <c r="M522" s="8">
        <v>1299.0</v>
      </c>
    </row>
    <row r="523" ht="15.75" customHeight="1">
      <c r="A523" s="7" t="s">
        <v>448</v>
      </c>
      <c r="B523" s="7" t="s">
        <v>454</v>
      </c>
      <c r="C523" s="7">
        <v>3.0</v>
      </c>
      <c r="D523" s="7">
        <v>0.0</v>
      </c>
      <c r="E523" s="7" t="s">
        <v>427</v>
      </c>
      <c r="F523" s="8">
        <v>1.333333333</v>
      </c>
      <c r="G523" s="8">
        <v>0.666666667</v>
      </c>
      <c r="H523" s="8">
        <v>21.0</v>
      </c>
      <c r="I523" s="8">
        <v>81.0</v>
      </c>
      <c r="J523" s="8">
        <v>56.68</v>
      </c>
      <c r="K523" s="8">
        <v>13.38</v>
      </c>
      <c r="L523" s="8">
        <v>1562.0</v>
      </c>
      <c r="M523" s="8">
        <v>1299.0</v>
      </c>
    </row>
    <row r="524" ht="15.75" customHeight="1">
      <c r="A524" s="7" t="s">
        <v>272</v>
      </c>
      <c r="B524" s="7" t="s">
        <v>244</v>
      </c>
      <c r="C524" s="7">
        <v>3.0</v>
      </c>
      <c r="D524" s="7">
        <v>2.0</v>
      </c>
      <c r="E524" s="7" t="s">
        <v>162</v>
      </c>
      <c r="F524" s="8">
        <v>1.25</v>
      </c>
      <c r="G524" s="8">
        <v>0.666666667</v>
      </c>
      <c r="H524" s="8">
        <v>131.0</v>
      </c>
      <c r="I524" s="8">
        <v>105.0</v>
      </c>
      <c r="J524" s="8">
        <v>4.83</v>
      </c>
      <c r="K524" s="8">
        <v>13.43</v>
      </c>
      <c r="L524" s="8">
        <v>1122.0</v>
      </c>
      <c r="M524" s="8">
        <v>1194.0</v>
      </c>
    </row>
    <row r="525" ht="15.75" customHeight="1">
      <c r="A525" s="7" t="s">
        <v>272</v>
      </c>
      <c r="B525" s="7" t="s">
        <v>229</v>
      </c>
      <c r="C525" s="7">
        <v>0.0</v>
      </c>
      <c r="D525" s="7">
        <v>1.0</v>
      </c>
      <c r="E525" s="7" t="s">
        <v>162</v>
      </c>
      <c r="F525" s="8">
        <v>1.25</v>
      </c>
      <c r="G525" s="8">
        <v>0.666666667</v>
      </c>
      <c r="H525" s="8">
        <v>131.0</v>
      </c>
      <c r="I525" s="8">
        <v>91.0</v>
      </c>
      <c r="J525" s="8">
        <v>4.83</v>
      </c>
      <c r="K525" s="8">
        <v>14.18</v>
      </c>
      <c r="L525" s="8">
        <v>1122.0</v>
      </c>
      <c r="M525" s="8">
        <v>1259.0</v>
      </c>
    </row>
    <row r="526" ht="15.75" customHeight="1">
      <c r="A526" s="7" t="s">
        <v>451</v>
      </c>
      <c r="B526" s="7" t="s">
        <v>454</v>
      </c>
      <c r="C526" s="7">
        <v>4.0</v>
      </c>
      <c r="D526" s="7">
        <v>1.0</v>
      </c>
      <c r="E526" s="7" t="s">
        <v>427</v>
      </c>
      <c r="F526" s="8">
        <v>1.222222222</v>
      </c>
      <c r="G526" s="8">
        <v>0.666666667</v>
      </c>
      <c r="H526" s="8">
        <v>56.0</v>
      </c>
      <c r="I526" s="8">
        <v>81.0</v>
      </c>
      <c r="J526" s="8">
        <v>41.25</v>
      </c>
      <c r="K526" s="8">
        <v>13.38</v>
      </c>
      <c r="L526" s="8">
        <v>1405.0</v>
      </c>
      <c r="M526" s="8">
        <v>1299.0</v>
      </c>
    </row>
    <row r="527" ht="15.75" customHeight="1">
      <c r="A527" s="7" t="s">
        <v>436</v>
      </c>
      <c r="B527" s="7" t="s">
        <v>454</v>
      </c>
      <c r="C527" s="7">
        <v>3.0</v>
      </c>
      <c r="D527" s="7">
        <v>0.0</v>
      </c>
      <c r="E527" s="7" t="s">
        <v>427</v>
      </c>
      <c r="F527" s="8">
        <v>1.222222222</v>
      </c>
      <c r="G527" s="8">
        <v>0.666666667</v>
      </c>
      <c r="H527" s="8">
        <v>17.0</v>
      </c>
      <c r="I527" s="8">
        <v>81.0</v>
      </c>
      <c r="J527" s="8">
        <v>294.9</v>
      </c>
      <c r="K527" s="8">
        <v>13.38</v>
      </c>
      <c r="L527" s="8">
        <v>1604.0</v>
      </c>
      <c r="M527" s="8">
        <v>1299.0</v>
      </c>
    </row>
    <row r="528" ht="15.75" customHeight="1">
      <c r="A528" s="7" t="s">
        <v>445</v>
      </c>
      <c r="B528" s="7" t="s">
        <v>454</v>
      </c>
      <c r="C528" s="7">
        <v>1.0</v>
      </c>
      <c r="D528" s="7">
        <v>1.0</v>
      </c>
      <c r="E528" s="7" t="s">
        <v>427</v>
      </c>
      <c r="F528" s="8">
        <v>1.222222222</v>
      </c>
      <c r="G528" s="8">
        <v>0.666666667</v>
      </c>
      <c r="H528" s="8">
        <v>29.0</v>
      </c>
      <c r="I528" s="8">
        <v>81.0</v>
      </c>
      <c r="J528" s="8">
        <v>75.85</v>
      </c>
      <c r="K528" s="8">
        <v>13.38</v>
      </c>
      <c r="L528" s="8">
        <v>1515.0</v>
      </c>
      <c r="M528" s="8">
        <v>1299.0</v>
      </c>
    </row>
    <row r="529" ht="15.75" customHeight="1">
      <c r="A529" s="7" t="s">
        <v>442</v>
      </c>
      <c r="B529" s="7" t="s">
        <v>454</v>
      </c>
      <c r="C529" s="7">
        <v>2.0</v>
      </c>
      <c r="D529" s="7">
        <v>2.0</v>
      </c>
      <c r="E529" s="7" t="s">
        <v>427</v>
      </c>
      <c r="F529" s="8">
        <v>1.111111111</v>
      </c>
      <c r="G529" s="8">
        <v>0.666666667</v>
      </c>
      <c r="H529" s="8">
        <v>50.0</v>
      </c>
      <c r="I529" s="8">
        <v>81.0</v>
      </c>
      <c r="J529" s="8">
        <v>96.05</v>
      </c>
      <c r="K529" s="8">
        <v>13.38</v>
      </c>
      <c r="L529" s="8">
        <v>1440.0</v>
      </c>
      <c r="M529" s="8">
        <v>1299.0</v>
      </c>
    </row>
    <row r="530" ht="15.75" customHeight="1">
      <c r="A530" s="7" t="s">
        <v>229</v>
      </c>
      <c r="B530" s="7" t="s">
        <v>244</v>
      </c>
      <c r="C530" s="7">
        <v>2.0</v>
      </c>
      <c r="D530" s="7">
        <v>0.0</v>
      </c>
      <c r="E530" s="7" t="s">
        <v>162</v>
      </c>
      <c r="F530" s="8">
        <v>1.0</v>
      </c>
      <c r="G530" s="8">
        <v>0.666666667</v>
      </c>
      <c r="H530" s="8">
        <v>91.0</v>
      </c>
      <c r="I530" s="8">
        <v>105.0</v>
      </c>
      <c r="J530" s="8">
        <v>14.18</v>
      </c>
      <c r="K530" s="8">
        <v>13.43</v>
      </c>
      <c r="L530" s="8">
        <v>1259.0</v>
      </c>
      <c r="M530" s="8">
        <v>1194.0</v>
      </c>
    </row>
    <row r="531" ht="15.75" customHeight="1">
      <c r="A531" s="7" t="s">
        <v>217</v>
      </c>
      <c r="B531" s="7" t="s">
        <v>226</v>
      </c>
      <c r="C531" s="7">
        <v>1.0</v>
      </c>
      <c r="D531" s="7">
        <v>1.0</v>
      </c>
      <c r="E531" s="7" t="s">
        <v>162</v>
      </c>
      <c r="F531" s="8">
        <v>1.0</v>
      </c>
      <c r="G531" s="8">
        <v>0.666666667</v>
      </c>
      <c r="H531" s="8">
        <v>126.0</v>
      </c>
      <c r="I531" s="8">
        <v>99.0</v>
      </c>
      <c r="J531" s="8">
        <v>21.78</v>
      </c>
      <c r="K531" s="8">
        <v>18.7</v>
      </c>
      <c r="L531" s="8">
        <v>1130.0</v>
      </c>
      <c r="M531" s="8">
        <v>1215.0</v>
      </c>
    </row>
    <row r="532" ht="15.75" customHeight="1">
      <c r="A532" s="7" t="s">
        <v>263</v>
      </c>
      <c r="B532" s="7" t="s">
        <v>226</v>
      </c>
      <c r="C532" s="7">
        <v>1.0</v>
      </c>
      <c r="D532" s="7">
        <v>1.0</v>
      </c>
      <c r="E532" s="7" t="s">
        <v>162</v>
      </c>
      <c r="F532" s="8">
        <v>1.0</v>
      </c>
      <c r="G532" s="8">
        <v>0.666666667</v>
      </c>
      <c r="H532" s="8">
        <v>117.0</v>
      </c>
      <c r="I532" s="8">
        <v>99.0</v>
      </c>
      <c r="J532" s="8">
        <v>4.78</v>
      </c>
      <c r="K532" s="8">
        <v>18.7</v>
      </c>
      <c r="L532" s="8">
        <v>1164.0</v>
      </c>
      <c r="M532" s="8">
        <v>1215.0</v>
      </c>
    </row>
    <row r="533" ht="15.75" customHeight="1">
      <c r="A533" s="7" t="s">
        <v>65</v>
      </c>
      <c r="B533" s="7" t="s">
        <v>90</v>
      </c>
      <c r="C533" s="7">
        <v>0.0</v>
      </c>
      <c r="D533" s="7">
        <v>0.0</v>
      </c>
      <c r="E533" s="7" t="s">
        <v>13</v>
      </c>
      <c r="F533" s="8">
        <v>0.777777778</v>
      </c>
      <c r="G533" s="8">
        <v>0.666666667</v>
      </c>
      <c r="H533" s="8">
        <v>100.0</v>
      </c>
      <c r="I533" s="8">
        <v>112.0</v>
      </c>
      <c r="J533" s="8">
        <v>5.98</v>
      </c>
      <c r="K533" s="8">
        <v>4.98</v>
      </c>
      <c r="L533" s="8">
        <v>1212.0</v>
      </c>
      <c r="M533" s="8">
        <v>1170.0</v>
      </c>
    </row>
    <row r="534" ht="15.75" customHeight="1">
      <c r="A534" s="7" t="s">
        <v>280</v>
      </c>
      <c r="B534" s="7" t="s">
        <v>189</v>
      </c>
      <c r="C534" s="7">
        <v>1.0</v>
      </c>
      <c r="D534" s="7">
        <v>1.0</v>
      </c>
      <c r="E534" s="7" t="s">
        <v>162</v>
      </c>
      <c r="F534" s="8">
        <v>0.75</v>
      </c>
      <c r="G534" s="8">
        <v>0.666666667</v>
      </c>
      <c r="H534" s="8">
        <v>130.0</v>
      </c>
      <c r="I534" s="8">
        <v>83.0</v>
      </c>
      <c r="J534" s="8">
        <v>3.05</v>
      </c>
      <c r="K534" s="8">
        <v>89.98</v>
      </c>
      <c r="L534" s="8">
        <v>1125.0</v>
      </c>
      <c r="M534" s="8">
        <v>1295.0</v>
      </c>
    </row>
    <row r="535" ht="15.75" customHeight="1">
      <c r="A535" s="7" t="s">
        <v>277</v>
      </c>
      <c r="B535" s="7" t="s">
        <v>220</v>
      </c>
      <c r="C535" s="7">
        <v>1.0</v>
      </c>
      <c r="D535" s="7">
        <v>1.0</v>
      </c>
      <c r="E535" s="7" t="s">
        <v>162</v>
      </c>
      <c r="F535" s="8">
        <v>0.666666667</v>
      </c>
      <c r="G535" s="8">
        <v>0.666666667</v>
      </c>
      <c r="H535" s="8">
        <v>90.0</v>
      </c>
      <c r="I535" s="8">
        <v>102.0</v>
      </c>
      <c r="J535" s="8">
        <v>4.43</v>
      </c>
      <c r="K535" s="8">
        <v>17.33</v>
      </c>
      <c r="L535" s="8">
        <v>1265.0</v>
      </c>
      <c r="M535" s="8">
        <v>1202.0</v>
      </c>
    </row>
    <row r="536" ht="15.75" customHeight="1">
      <c r="A536" s="7" t="s">
        <v>244</v>
      </c>
      <c r="B536" s="7" t="s">
        <v>229</v>
      </c>
      <c r="C536" s="7">
        <v>0.0</v>
      </c>
      <c r="D536" s="7">
        <v>1.0</v>
      </c>
      <c r="E536" s="7" t="s">
        <v>162</v>
      </c>
      <c r="F536" s="8">
        <v>0.666666667</v>
      </c>
      <c r="G536" s="8">
        <v>0.666666667</v>
      </c>
      <c r="H536" s="8">
        <v>105.0</v>
      </c>
      <c r="I536" s="8">
        <v>91.0</v>
      </c>
      <c r="J536" s="8">
        <v>13.43</v>
      </c>
      <c r="K536" s="8">
        <v>14.18</v>
      </c>
      <c r="L536" s="8">
        <v>1194.0</v>
      </c>
      <c r="M536" s="8">
        <v>1259.0</v>
      </c>
    </row>
    <row r="537" ht="15.75" customHeight="1">
      <c r="A537" s="7" t="s">
        <v>129</v>
      </c>
      <c r="B537" s="7" t="s">
        <v>90</v>
      </c>
      <c r="C537" s="7">
        <v>0.0</v>
      </c>
      <c r="D537" s="7">
        <v>1.0</v>
      </c>
      <c r="E537" s="7" t="s">
        <v>13</v>
      </c>
      <c r="F537" s="8">
        <v>0.6</v>
      </c>
      <c r="G537" s="8">
        <v>0.666666667</v>
      </c>
      <c r="H537" s="8">
        <v>207.0</v>
      </c>
      <c r="I537" s="8">
        <v>112.0</v>
      </c>
      <c r="J537" s="8">
        <v>1.47</v>
      </c>
      <c r="K537" s="8">
        <v>4.98</v>
      </c>
      <c r="L537" s="8">
        <v>825.0</v>
      </c>
      <c r="M537" s="8">
        <v>1170.0</v>
      </c>
    </row>
    <row r="538" ht="15.75" customHeight="1">
      <c r="A538" s="7" t="s">
        <v>507</v>
      </c>
      <c r="B538" s="7" t="s">
        <v>643</v>
      </c>
      <c r="C538" s="7">
        <v>6.0</v>
      </c>
      <c r="D538" s="7">
        <v>0.0</v>
      </c>
      <c r="E538" s="7" t="s">
        <v>492</v>
      </c>
      <c r="F538" s="8">
        <v>4.0</v>
      </c>
      <c r="G538" s="8">
        <v>0.6</v>
      </c>
      <c r="H538" s="8">
        <v>8.0</v>
      </c>
      <c r="I538" s="8">
        <v>200.0</v>
      </c>
      <c r="J538" s="8">
        <v>455.75</v>
      </c>
      <c r="K538" s="8">
        <v>1.53</v>
      </c>
      <c r="L538" s="8">
        <v>1679.0</v>
      </c>
      <c r="M538" s="8">
        <v>857.0</v>
      </c>
    </row>
    <row r="539" ht="15.75" customHeight="1">
      <c r="A539" s="7" t="s">
        <v>521</v>
      </c>
      <c r="B539" s="7" t="s">
        <v>623</v>
      </c>
      <c r="C539" s="7">
        <v>8.0</v>
      </c>
      <c r="D539" s="7">
        <v>0.0</v>
      </c>
      <c r="E539" s="7" t="s">
        <v>492</v>
      </c>
      <c r="F539" s="8">
        <v>3.8</v>
      </c>
      <c r="G539" s="8">
        <v>0.6</v>
      </c>
      <c r="H539" s="8">
        <v>10.0</v>
      </c>
      <c r="I539" s="8">
        <v>177.0</v>
      </c>
      <c r="J539" s="8">
        <v>339.3</v>
      </c>
      <c r="K539" s="8">
        <v>12.38</v>
      </c>
      <c r="L539" s="8">
        <v>1665.0</v>
      </c>
      <c r="M539" s="8">
        <v>945.0</v>
      </c>
    </row>
    <row r="540" ht="15.75" customHeight="1">
      <c r="A540" s="7" t="s">
        <v>59</v>
      </c>
      <c r="B540" s="7" t="s">
        <v>138</v>
      </c>
      <c r="C540" s="7">
        <v>8.0</v>
      </c>
      <c r="D540" s="7">
        <v>0.0</v>
      </c>
      <c r="E540" s="7" t="s">
        <v>13</v>
      </c>
      <c r="F540" s="8">
        <v>3.5</v>
      </c>
      <c r="G540" s="8">
        <v>0.6</v>
      </c>
      <c r="H540" s="8">
        <v>85.0</v>
      </c>
      <c r="I540" s="8">
        <v>174.0</v>
      </c>
      <c r="J540" s="8">
        <v>6.95</v>
      </c>
      <c r="K540" s="8">
        <v>0.98</v>
      </c>
      <c r="L540" s="8">
        <v>1289.0</v>
      </c>
      <c r="M540" s="8">
        <v>954.0</v>
      </c>
    </row>
    <row r="541" ht="15.75" customHeight="1">
      <c r="A541" s="7" t="s">
        <v>40</v>
      </c>
      <c r="B541" s="7" t="s">
        <v>101</v>
      </c>
      <c r="C541" s="7">
        <v>5.0</v>
      </c>
      <c r="D541" s="7">
        <v>0.0</v>
      </c>
      <c r="E541" s="7" t="s">
        <v>13</v>
      </c>
      <c r="F541" s="8">
        <v>3.25</v>
      </c>
      <c r="G541" s="8">
        <v>0.6</v>
      </c>
      <c r="H541" s="8">
        <v>48.0</v>
      </c>
      <c r="I541" s="8">
        <v>192.0</v>
      </c>
      <c r="J541" s="8">
        <v>18.33</v>
      </c>
      <c r="K541" s="8">
        <v>2.73</v>
      </c>
      <c r="L541" s="8">
        <v>1442.0</v>
      </c>
      <c r="M541" s="8">
        <v>883.0</v>
      </c>
    </row>
    <row r="542" ht="15.75" customHeight="1">
      <c r="A542" s="7" t="s">
        <v>20</v>
      </c>
      <c r="B542" s="7" t="s">
        <v>138</v>
      </c>
      <c r="C542" s="7">
        <v>14.0</v>
      </c>
      <c r="D542" s="7">
        <v>0.0</v>
      </c>
      <c r="E542" s="7" t="s">
        <v>13</v>
      </c>
      <c r="F542" s="8">
        <v>3.0</v>
      </c>
      <c r="G542" s="8">
        <v>0.6</v>
      </c>
      <c r="H542" s="8">
        <v>22.0</v>
      </c>
      <c r="I542" s="8">
        <v>174.0</v>
      </c>
      <c r="J542" s="8">
        <v>68.58</v>
      </c>
      <c r="K542" s="8">
        <v>0.98</v>
      </c>
      <c r="L542" s="8">
        <v>1559.0</v>
      </c>
      <c r="M542" s="8">
        <v>954.0</v>
      </c>
    </row>
    <row r="543" ht="15.75" customHeight="1">
      <c r="A543" s="7" t="s">
        <v>527</v>
      </c>
      <c r="B543" s="7" t="s">
        <v>623</v>
      </c>
      <c r="C543" s="7">
        <v>4.0</v>
      </c>
      <c r="D543" s="7">
        <v>1.0</v>
      </c>
      <c r="E543" s="7" t="s">
        <v>492</v>
      </c>
      <c r="F543" s="8">
        <v>2.2</v>
      </c>
      <c r="G543" s="8">
        <v>0.6</v>
      </c>
      <c r="H543" s="8">
        <v>33.0</v>
      </c>
      <c r="I543" s="8">
        <v>177.0</v>
      </c>
      <c r="J543" s="8">
        <v>243.2</v>
      </c>
      <c r="K543" s="8">
        <v>12.38</v>
      </c>
      <c r="L543" s="8">
        <v>1502.0</v>
      </c>
      <c r="M543" s="8">
        <v>945.0</v>
      </c>
    </row>
    <row r="544" ht="15.75" customHeight="1">
      <c r="A544" s="7" t="s">
        <v>598</v>
      </c>
      <c r="B544" s="7" t="s">
        <v>623</v>
      </c>
      <c r="C544" s="7">
        <v>2.0</v>
      </c>
      <c r="D544" s="7">
        <v>1.0</v>
      </c>
      <c r="E544" s="7" t="s">
        <v>492</v>
      </c>
      <c r="F544" s="8">
        <v>2.2</v>
      </c>
      <c r="G544" s="8">
        <v>0.6</v>
      </c>
      <c r="H544" s="8">
        <v>76.0</v>
      </c>
      <c r="I544" s="8">
        <v>177.0</v>
      </c>
      <c r="J544" s="8">
        <v>19.25</v>
      </c>
      <c r="K544" s="8">
        <v>12.38</v>
      </c>
      <c r="L544" s="8">
        <v>1316.0</v>
      </c>
      <c r="M544" s="8">
        <v>945.0</v>
      </c>
    </row>
    <row r="545" ht="15.75" customHeight="1">
      <c r="A545" s="7" t="s">
        <v>530</v>
      </c>
      <c r="B545" s="7" t="s">
        <v>623</v>
      </c>
      <c r="C545" s="7">
        <v>1.0</v>
      </c>
      <c r="D545" s="7">
        <v>0.0</v>
      </c>
      <c r="E545" s="7" t="s">
        <v>492</v>
      </c>
      <c r="F545" s="8">
        <v>2.166666667</v>
      </c>
      <c r="G545" s="8">
        <v>0.6</v>
      </c>
      <c r="H545" s="8">
        <v>45.0</v>
      </c>
      <c r="I545" s="8">
        <v>177.0</v>
      </c>
      <c r="J545" s="8">
        <v>311.6</v>
      </c>
      <c r="K545" s="8">
        <v>12.38</v>
      </c>
      <c r="L545" s="8">
        <v>1463.0</v>
      </c>
      <c r="M545" s="8">
        <v>945.0</v>
      </c>
    </row>
    <row r="546" ht="15.75" customHeight="1">
      <c r="A546" s="7" t="s">
        <v>62</v>
      </c>
      <c r="B546" s="7" t="s">
        <v>101</v>
      </c>
      <c r="C546" s="7">
        <v>4.0</v>
      </c>
      <c r="D546" s="7">
        <v>1.0</v>
      </c>
      <c r="E546" s="7" t="s">
        <v>13</v>
      </c>
      <c r="F546" s="8">
        <v>1.666666667</v>
      </c>
      <c r="G546" s="8">
        <v>0.6</v>
      </c>
      <c r="H546" s="8">
        <v>75.0</v>
      </c>
      <c r="I546" s="8">
        <v>192.0</v>
      </c>
      <c r="J546" s="8">
        <v>5.78</v>
      </c>
      <c r="K546" s="8">
        <v>2.73</v>
      </c>
      <c r="L546" s="8">
        <v>1323.0</v>
      </c>
      <c r="M546" s="8">
        <v>883.0</v>
      </c>
    </row>
    <row r="547" ht="15.75" customHeight="1">
      <c r="A547" s="7" t="s">
        <v>518</v>
      </c>
      <c r="B547" s="7" t="s">
        <v>643</v>
      </c>
      <c r="C547" s="7">
        <v>5.0</v>
      </c>
      <c r="D547" s="7">
        <v>1.0</v>
      </c>
      <c r="E547" s="7" t="s">
        <v>492</v>
      </c>
      <c r="F547" s="8">
        <v>1.6</v>
      </c>
      <c r="G547" s="8">
        <v>0.6</v>
      </c>
      <c r="H547" s="8">
        <v>36.0</v>
      </c>
      <c r="I547" s="8">
        <v>200.0</v>
      </c>
      <c r="J547" s="7">
        <v>338.0</v>
      </c>
      <c r="K547" s="8">
        <v>1.53</v>
      </c>
      <c r="L547" s="8">
        <v>1489.0</v>
      </c>
      <c r="M547" s="8">
        <v>857.0</v>
      </c>
    </row>
    <row r="548" ht="15.75" customHeight="1">
      <c r="A548" s="7" t="s">
        <v>588</v>
      </c>
      <c r="B548" s="7" t="s">
        <v>643</v>
      </c>
      <c r="C548" s="7">
        <v>4.0</v>
      </c>
      <c r="D548" s="7">
        <v>1.0</v>
      </c>
      <c r="E548" s="7" t="s">
        <v>492</v>
      </c>
      <c r="F548" s="8">
        <v>1.4</v>
      </c>
      <c r="G548" s="8">
        <v>0.6</v>
      </c>
      <c r="H548" s="8">
        <v>67.0</v>
      </c>
      <c r="I548" s="8">
        <v>200.0</v>
      </c>
      <c r="J548" s="8">
        <v>55.23</v>
      </c>
      <c r="K548" s="8">
        <v>1.53</v>
      </c>
      <c r="L548" s="8">
        <v>1355.0</v>
      </c>
      <c r="M548" s="8">
        <v>857.0</v>
      </c>
    </row>
    <row r="549" ht="15.75" customHeight="1">
      <c r="A549" s="7" t="s">
        <v>49</v>
      </c>
      <c r="B549" s="7" t="s">
        <v>138</v>
      </c>
      <c r="C549" s="7">
        <v>4.0</v>
      </c>
      <c r="D549" s="7">
        <v>1.0</v>
      </c>
      <c r="E549" s="7" t="s">
        <v>13</v>
      </c>
      <c r="F549" s="8">
        <v>1.111111111</v>
      </c>
      <c r="G549" s="8">
        <v>0.6</v>
      </c>
      <c r="H549" s="8">
        <v>70.0</v>
      </c>
      <c r="I549" s="8">
        <v>174.0</v>
      </c>
      <c r="J549" s="8">
        <v>15.1</v>
      </c>
      <c r="K549" s="8">
        <v>0.98</v>
      </c>
      <c r="L549" s="8">
        <v>1339.0</v>
      </c>
      <c r="M549" s="8">
        <v>954.0</v>
      </c>
    </row>
    <row r="550" ht="15.75" customHeight="1">
      <c r="A550" s="7" t="s">
        <v>626</v>
      </c>
      <c r="B550" s="7" t="s">
        <v>643</v>
      </c>
      <c r="C550" s="7">
        <v>3.0</v>
      </c>
      <c r="D550" s="7">
        <v>1.0</v>
      </c>
      <c r="E550" s="7" t="s">
        <v>492</v>
      </c>
      <c r="F550" s="8">
        <v>1.0</v>
      </c>
      <c r="G550" s="8">
        <v>0.6</v>
      </c>
      <c r="H550" s="8">
        <v>129.0</v>
      </c>
      <c r="I550" s="8">
        <v>200.0</v>
      </c>
      <c r="J550" s="8">
        <v>9.38</v>
      </c>
      <c r="K550" s="8">
        <v>1.53</v>
      </c>
      <c r="L550" s="8">
        <v>1125.0</v>
      </c>
      <c r="M550" s="8">
        <v>857.0</v>
      </c>
    </row>
    <row r="551" ht="15.75" customHeight="1">
      <c r="A551" s="7" t="s">
        <v>157</v>
      </c>
      <c r="B551" s="7" t="s">
        <v>138</v>
      </c>
      <c r="C551" s="7">
        <v>1.0</v>
      </c>
      <c r="D551" s="7">
        <v>2.0</v>
      </c>
      <c r="E551" s="7" t="s">
        <v>13</v>
      </c>
      <c r="F551" s="8">
        <v>1.0</v>
      </c>
      <c r="G551" s="8">
        <v>0.6</v>
      </c>
      <c r="H551" s="8">
        <v>195.0</v>
      </c>
      <c r="I551" s="8">
        <v>174.0</v>
      </c>
      <c r="J551" s="8">
        <v>0.075</v>
      </c>
      <c r="K551" s="8">
        <v>0.98</v>
      </c>
      <c r="L551" s="8">
        <v>867.0</v>
      </c>
      <c r="M551" s="8">
        <v>954.0</v>
      </c>
    </row>
    <row r="552" ht="15.75" customHeight="1">
      <c r="A552" s="7" t="s">
        <v>96</v>
      </c>
      <c r="B552" s="7" t="s">
        <v>101</v>
      </c>
      <c r="C552" s="7">
        <v>1.0</v>
      </c>
      <c r="D552" s="7">
        <v>1.0</v>
      </c>
      <c r="E552" s="7" t="s">
        <v>13</v>
      </c>
      <c r="F552" s="8">
        <v>0.75</v>
      </c>
      <c r="G552" s="8">
        <v>0.6</v>
      </c>
      <c r="H552" s="8">
        <v>104.0</v>
      </c>
      <c r="I552" s="8">
        <v>192.0</v>
      </c>
      <c r="J552" s="8">
        <v>4.23</v>
      </c>
      <c r="K552" s="8">
        <v>2.73</v>
      </c>
      <c r="L552" s="8">
        <v>1199.0</v>
      </c>
      <c r="M552" s="8">
        <v>883.0</v>
      </c>
    </row>
    <row r="553" ht="15.75" customHeight="1">
      <c r="A553" s="7" t="s">
        <v>110</v>
      </c>
      <c r="B553" s="7" t="s">
        <v>101</v>
      </c>
      <c r="C553" s="7">
        <v>1.0</v>
      </c>
      <c r="D553" s="7">
        <v>0.0</v>
      </c>
      <c r="E553" s="7" t="s">
        <v>13</v>
      </c>
      <c r="F553" s="8">
        <v>0.75</v>
      </c>
      <c r="G553" s="8">
        <v>0.6</v>
      </c>
      <c r="H553" s="8">
        <v>154.0</v>
      </c>
      <c r="I553" s="8">
        <v>192.0</v>
      </c>
      <c r="J553" s="8">
        <v>1.6</v>
      </c>
      <c r="K553" s="8">
        <v>2.73</v>
      </c>
      <c r="L553" s="8">
        <v>1023.0</v>
      </c>
      <c r="M553" s="8">
        <v>883.0</v>
      </c>
    </row>
    <row r="554" ht="15.75" customHeight="1">
      <c r="A554" s="7" t="s">
        <v>99</v>
      </c>
      <c r="B554" s="7" t="s">
        <v>138</v>
      </c>
      <c r="C554" s="7">
        <v>2.0</v>
      </c>
      <c r="D554" s="7">
        <v>0.0</v>
      </c>
      <c r="E554" s="7" t="s">
        <v>13</v>
      </c>
      <c r="F554" s="8">
        <v>0.5</v>
      </c>
      <c r="G554" s="8">
        <v>0.6</v>
      </c>
      <c r="H554" s="8">
        <v>147.0</v>
      </c>
      <c r="I554" s="8">
        <v>174.0</v>
      </c>
      <c r="J554" s="8">
        <v>4.53</v>
      </c>
      <c r="K554" s="8">
        <v>0.98</v>
      </c>
      <c r="L554" s="8">
        <v>1058.0</v>
      </c>
      <c r="M554" s="8">
        <v>954.0</v>
      </c>
    </row>
    <row r="555" ht="15.75" customHeight="1">
      <c r="A555" s="7" t="s">
        <v>637</v>
      </c>
      <c r="B555" s="7" t="s">
        <v>623</v>
      </c>
      <c r="C555" s="7">
        <v>2.0</v>
      </c>
      <c r="D555" s="7">
        <v>1.0</v>
      </c>
      <c r="E555" s="7" t="s">
        <v>492</v>
      </c>
      <c r="F555" s="8">
        <v>0.4</v>
      </c>
      <c r="G555" s="8">
        <v>0.6</v>
      </c>
      <c r="H555" s="8">
        <v>125.0</v>
      </c>
      <c r="I555" s="8">
        <v>177.0</v>
      </c>
      <c r="J555" s="8">
        <v>3.55</v>
      </c>
      <c r="K555" s="8">
        <v>12.38</v>
      </c>
      <c r="L555" s="8">
        <v>1136.0</v>
      </c>
      <c r="M555" s="8">
        <v>945.0</v>
      </c>
    </row>
    <row r="556" ht="15.75" customHeight="1">
      <c r="A556" s="7" t="s">
        <v>113</v>
      </c>
      <c r="B556" s="7" t="s">
        <v>101</v>
      </c>
      <c r="C556" s="7">
        <v>0.0</v>
      </c>
      <c r="D556" s="7">
        <v>1.0</v>
      </c>
      <c r="E556" s="7" t="s">
        <v>13</v>
      </c>
      <c r="F556" s="8">
        <v>0.0</v>
      </c>
      <c r="G556" s="8">
        <v>0.6</v>
      </c>
      <c r="H556" s="8">
        <v>183.0</v>
      </c>
      <c r="I556" s="8">
        <v>192.0</v>
      </c>
      <c r="J556" s="8">
        <v>1.44</v>
      </c>
      <c r="K556" s="8">
        <v>2.73</v>
      </c>
      <c r="L556" s="8">
        <v>915.0</v>
      </c>
      <c r="M556" s="8">
        <v>883.0</v>
      </c>
    </row>
    <row r="557" ht="15.75" customHeight="1">
      <c r="A557" s="7" t="s">
        <v>340</v>
      </c>
      <c r="B557" s="7" t="s">
        <v>359</v>
      </c>
      <c r="C557" s="7">
        <v>1.0</v>
      </c>
      <c r="D557" s="7">
        <v>1.0</v>
      </c>
      <c r="E557" s="7" t="s">
        <v>664</v>
      </c>
      <c r="F557" s="8">
        <v>2.9</v>
      </c>
      <c r="G557" s="8">
        <v>0.571428571</v>
      </c>
      <c r="H557" s="8">
        <v>43.0</v>
      </c>
      <c r="I557" s="8">
        <v>80.0</v>
      </c>
      <c r="J557" s="8">
        <v>172.13</v>
      </c>
      <c r="K557" s="7">
        <v>10.0</v>
      </c>
      <c r="L557" s="8">
        <v>1474.0</v>
      </c>
      <c r="M557" s="8">
        <v>1300.0</v>
      </c>
    </row>
    <row r="558" ht="15.75" customHeight="1">
      <c r="A558" s="7" t="s">
        <v>340</v>
      </c>
      <c r="B558" s="7" t="s">
        <v>356</v>
      </c>
      <c r="C558" s="7">
        <v>1.0</v>
      </c>
      <c r="D558" s="7">
        <v>0.0</v>
      </c>
      <c r="E558" s="7" t="s">
        <v>664</v>
      </c>
      <c r="F558" s="8">
        <v>2.9</v>
      </c>
      <c r="G558" s="8">
        <v>0.571428571</v>
      </c>
      <c r="H558" s="8">
        <v>43.0</v>
      </c>
      <c r="I558" s="8">
        <v>34.0</v>
      </c>
      <c r="J558" s="8">
        <v>172.13</v>
      </c>
      <c r="K558" s="8">
        <v>11.95</v>
      </c>
      <c r="L558" s="8">
        <v>1474.0</v>
      </c>
      <c r="M558" s="8">
        <v>1500.0</v>
      </c>
    </row>
    <row r="559" ht="15.75" customHeight="1">
      <c r="A559" s="7" t="s">
        <v>337</v>
      </c>
      <c r="B559" s="7" t="s">
        <v>359</v>
      </c>
      <c r="C559" s="7">
        <v>3.0</v>
      </c>
      <c r="D559" s="7">
        <v>0.0</v>
      </c>
      <c r="E559" s="7" t="s">
        <v>664</v>
      </c>
      <c r="F559" s="8">
        <v>2.285714286</v>
      </c>
      <c r="G559" s="8">
        <v>0.571428571</v>
      </c>
      <c r="H559" s="8">
        <v>14.0</v>
      </c>
      <c r="I559" s="8">
        <v>80.0</v>
      </c>
      <c r="J559" s="8">
        <v>204.4</v>
      </c>
      <c r="K559" s="7">
        <v>10.0</v>
      </c>
      <c r="L559" s="8">
        <v>1635.0</v>
      </c>
      <c r="M559" s="8">
        <v>1300.0</v>
      </c>
    </row>
    <row r="560" ht="15.75" customHeight="1">
      <c r="A560" s="7" t="s">
        <v>337</v>
      </c>
      <c r="B560" s="7" t="s">
        <v>356</v>
      </c>
      <c r="C560" s="7">
        <v>2.0</v>
      </c>
      <c r="D560" s="7">
        <v>1.0</v>
      </c>
      <c r="E560" s="7" t="s">
        <v>664</v>
      </c>
      <c r="F560" s="8">
        <v>2.285714286</v>
      </c>
      <c r="G560" s="8">
        <v>0.571428571</v>
      </c>
      <c r="H560" s="8">
        <v>14.0</v>
      </c>
      <c r="I560" s="8">
        <v>34.0</v>
      </c>
      <c r="J560" s="8">
        <v>204.4</v>
      </c>
      <c r="K560" s="8">
        <v>11.95</v>
      </c>
      <c r="L560" s="8">
        <v>1635.0</v>
      </c>
      <c r="M560" s="8">
        <v>1500.0</v>
      </c>
    </row>
    <row r="561" ht="15.75" customHeight="1">
      <c r="A561" s="7" t="s">
        <v>349</v>
      </c>
      <c r="B561" s="7" t="s">
        <v>359</v>
      </c>
      <c r="C561" s="7">
        <v>1.0</v>
      </c>
      <c r="D561" s="7">
        <v>1.0</v>
      </c>
      <c r="E561" s="7" t="s">
        <v>664</v>
      </c>
      <c r="F561" s="8">
        <v>1.5</v>
      </c>
      <c r="G561" s="8">
        <v>0.571428571</v>
      </c>
      <c r="H561" s="8">
        <v>61.0</v>
      </c>
      <c r="I561" s="8">
        <v>80.0</v>
      </c>
      <c r="J561" s="7">
        <v>12.0</v>
      </c>
      <c r="K561" s="7">
        <v>10.0</v>
      </c>
      <c r="L561" s="8">
        <v>1389.0</v>
      </c>
      <c r="M561" s="8">
        <v>1300.0</v>
      </c>
    </row>
    <row r="562" ht="15.75" customHeight="1">
      <c r="A562" s="7" t="s">
        <v>349</v>
      </c>
      <c r="B562" s="7" t="s">
        <v>356</v>
      </c>
      <c r="C562" s="7">
        <v>0.0</v>
      </c>
      <c r="D562" s="7">
        <v>0.0</v>
      </c>
      <c r="E562" s="7" t="s">
        <v>664</v>
      </c>
      <c r="F562" s="8">
        <v>1.5</v>
      </c>
      <c r="G562" s="8">
        <v>0.571428571</v>
      </c>
      <c r="H562" s="8">
        <v>61.0</v>
      </c>
      <c r="I562" s="8">
        <v>34.0</v>
      </c>
      <c r="J562" s="7">
        <v>12.0</v>
      </c>
      <c r="K562" s="8">
        <v>11.95</v>
      </c>
      <c r="L562" s="8">
        <v>1389.0</v>
      </c>
      <c r="M562" s="8">
        <v>1500.0</v>
      </c>
    </row>
    <row r="563" ht="15.75" customHeight="1">
      <c r="A563" s="7" t="s">
        <v>343</v>
      </c>
      <c r="B563" s="7" t="s">
        <v>359</v>
      </c>
      <c r="C563" s="7">
        <v>3.0</v>
      </c>
      <c r="D563" s="7">
        <v>0.0</v>
      </c>
      <c r="E563" s="7" t="s">
        <v>664</v>
      </c>
      <c r="F563" s="8">
        <v>1.285714286</v>
      </c>
      <c r="G563" s="8">
        <v>0.571428571</v>
      </c>
      <c r="H563" s="8">
        <v>12.0</v>
      </c>
      <c r="I563" s="8">
        <v>80.0</v>
      </c>
      <c r="J563" s="8">
        <v>201.3</v>
      </c>
      <c r="K563" s="7">
        <v>10.0</v>
      </c>
      <c r="L563" s="8">
        <v>1650.0</v>
      </c>
      <c r="M563" s="8">
        <v>1300.0</v>
      </c>
    </row>
    <row r="564" ht="15.75" customHeight="1">
      <c r="A564" s="7" t="s">
        <v>356</v>
      </c>
      <c r="B564" s="7" t="s">
        <v>359</v>
      </c>
      <c r="C564" s="7">
        <v>2.0</v>
      </c>
      <c r="D564" s="7">
        <v>1.0</v>
      </c>
      <c r="E564" s="7" t="s">
        <v>664</v>
      </c>
      <c r="F564" s="8">
        <v>1.285714286</v>
      </c>
      <c r="G564" s="8">
        <v>0.571428571</v>
      </c>
      <c r="H564" s="8">
        <v>34.0</v>
      </c>
      <c r="I564" s="8">
        <v>80.0</v>
      </c>
      <c r="J564" s="8">
        <v>11.95</v>
      </c>
      <c r="K564" s="7">
        <v>10.0</v>
      </c>
      <c r="L564" s="8">
        <v>1500.0</v>
      </c>
      <c r="M564" s="8">
        <v>1300.0</v>
      </c>
    </row>
    <row r="565" ht="15.75" customHeight="1">
      <c r="A565" s="7" t="s">
        <v>343</v>
      </c>
      <c r="B565" s="7" t="s">
        <v>356</v>
      </c>
      <c r="C565" s="7">
        <v>0.0</v>
      </c>
      <c r="D565" s="7">
        <v>0.0</v>
      </c>
      <c r="E565" s="7" t="s">
        <v>664</v>
      </c>
      <c r="F565" s="8">
        <v>1.285714286</v>
      </c>
      <c r="G565" s="8">
        <v>0.571428571</v>
      </c>
      <c r="H565" s="8">
        <v>12.0</v>
      </c>
      <c r="I565" s="8">
        <v>34.0</v>
      </c>
      <c r="J565" s="8">
        <v>201.3</v>
      </c>
      <c r="K565" s="8">
        <v>11.95</v>
      </c>
      <c r="L565" s="8">
        <v>1650.0</v>
      </c>
      <c r="M565" s="8">
        <v>1500.0</v>
      </c>
    </row>
    <row r="566" ht="15.75" customHeight="1">
      <c r="A566" s="7" t="s">
        <v>375</v>
      </c>
      <c r="B566" s="7" t="s">
        <v>356</v>
      </c>
      <c r="C566" s="7">
        <v>1.0</v>
      </c>
      <c r="D566" s="7">
        <v>2.0</v>
      </c>
      <c r="E566" s="7" t="s">
        <v>664</v>
      </c>
      <c r="F566" s="8">
        <v>1.0</v>
      </c>
      <c r="G566" s="8">
        <v>0.571428571</v>
      </c>
      <c r="H566" s="8">
        <v>71.0</v>
      </c>
      <c r="I566" s="8">
        <v>34.0</v>
      </c>
      <c r="J566" s="8">
        <v>8.29</v>
      </c>
      <c r="K566" s="8">
        <v>11.95</v>
      </c>
      <c r="L566" s="8">
        <v>1333.0</v>
      </c>
      <c r="M566" s="8">
        <v>1500.0</v>
      </c>
    </row>
    <row r="567" ht="15.75" customHeight="1">
      <c r="A567" s="7" t="s">
        <v>375</v>
      </c>
      <c r="B567" s="7" t="s">
        <v>359</v>
      </c>
      <c r="C567" s="7">
        <v>0.0</v>
      </c>
      <c r="D567" s="7">
        <v>0.0</v>
      </c>
      <c r="E567" s="7" t="s">
        <v>664</v>
      </c>
      <c r="F567" s="8">
        <v>1.0</v>
      </c>
      <c r="G567" s="8">
        <v>0.571428571</v>
      </c>
      <c r="H567" s="8">
        <v>71.0</v>
      </c>
      <c r="I567" s="8">
        <v>80.0</v>
      </c>
      <c r="J567" s="8">
        <v>8.29</v>
      </c>
      <c r="K567" s="7">
        <v>10.0</v>
      </c>
      <c r="L567" s="8">
        <v>1333.0</v>
      </c>
      <c r="M567" s="8">
        <v>1300.0</v>
      </c>
    </row>
    <row r="568" ht="15.75" customHeight="1">
      <c r="A568" s="7" t="s">
        <v>346</v>
      </c>
      <c r="B568" s="7" t="s">
        <v>359</v>
      </c>
      <c r="C568" s="7">
        <v>2.0</v>
      </c>
      <c r="D568" s="7">
        <v>1.0</v>
      </c>
      <c r="E568" s="7" t="s">
        <v>664</v>
      </c>
      <c r="F568" s="8">
        <v>0.714285714</v>
      </c>
      <c r="G568" s="8">
        <v>0.571428571</v>
      </c>
      <c r="H568" s="8">
        <v>62.0</v>
      </c>
      <c r="I568" s="8">
        <v>80.0</v>
      </c>
      <c r="J568" s="8">
        <v>62.95</v>
      </c>
      <c r="K568" s="7">
        <v>10.0</v>
      </c>
      <c r="L568" s="8">
        <v>1382.0</v>
      </c>
      <c r="M568" s="8">
        <v>1300.0</v>
      </c>
    </row>
    <row r="569" ht="15.75" customHeight="1">
      <c r="A569" s="7" t="s">
        <v>346</v>
      </c>
      <c r="B569" s="7" t="s">
        <v>356</v>
      </c>
      <c r="C569" s="7">
        <v>0.0</v>
      </c>
      <c r="D569" s="7">
        <v>1.0</v>
      </c>
      <c r="E569" s="7" t="s">
        <v>664</v>
      </c>
      <c r="F569" s="8">
        <v>0.714285714</v>
      </c>
      <c r="G569" s="8">
        <v>0.571428571</v>
      </c>
      <c r="H569" s="8">
        <v>62.0</v>
      </c>
      <c r="I569" s="8">
        <v>34.0</v>
      </c>
      <c r="J569" s="8">
        <v>62.95</v>
      </c>
      <c r="K569" s="8">
        <v>11.95</v>
      </c>
      <c r="L569" s="8">
        <v>1382.0</v>
      </c>
      <c r="M569" s="8">
        <v>1500.0</v>
      </c>
    </row>
    <row r="570" ht="15.75" customHeight="1">
      <c r="A570" s="7" t="s">
        <v>359</v>
      </c>
      <c r="B570" s="7" t="s">
        <v>356</v>
      </c>
      <c r="C570" s="7">
        <v>0.0</v>
      </c>
      <c r="D570" s="7">
        <v>0.0</v>
      </c>
      <c r="E570" s="7" t="s">
        <v>664</v>
      </c>
      <c r="F570" s="8">
        <v>0.428571429</v>
      </c>
      <c r="G570" s="8">
        <v>0.571428571</v>
      </c>
      <c r="H570" s="8">
        <v>80.0</v>
      </c>
      <c r="I570" s="8">
        <v>34.0</v>
      </c>
      <c r="J570" s="7">
        <v>10.0</v>
      </c>
      <c r="K570" s="8">
        <v>11.95</v>
      </c>
      <c r="L570" s="8">
        <v>1300.0</v>
      </c>
      <c r="M570" s="8">
        <v>1500.0</v>
      </c>
    </row>
    <row r="571" ht="15.75" customHeight="1">
      <c r="A571" s="7" t="s">
        <v>372</v>
      </c>
      <c r="B571" s="7" t="s">
        <v>377</v>
      </c>
      <c r="C571" s="7">
        <v>1.0</v>
      </c>
      <c r="D571" s="7">
        <v>0.0</v>
      </c>
      <c r="E571" s="7" t="s">
        <v>664</v>
      </c>
      <c r="F571" s="8">
        <v>5.5</v>
      </c>
      <c r="G571" s="8">
        <v>0.5</v>
      </c>
      <c r="H571" s="8">
        <v>118.0</v>
      </c>
      <c r="I571" s="8">
        <v>167.0</v>
      </c>
      <c r="J571" s="8">
        <v>5.73</v>
      </c>
      <c r="K571" s="8">
        <v>2.74</v>
      </c>
      <c r="L571" s="8">
        <v>1162.0</v>
      </c>
      <c r="M571" s="8">
        <v>979.0</v>
      </c>
    </row>
    <row r="572" ht="15.75" customHeight="1">
      <c r="A572" s="7" t="s">
        <v>362</v>
      </c>
      <c r="B572" s="7" t="s">
        <v>383</v>
      </c>
      <c r="C572" s="7">
        <v>6.0</v>
      </c>
      <c r="D572" s="7">
        <v>0.0</v>
      </c>
      <c r="E572" s="7" t="s">
        <v>664</v>
      </c>
      <c r="F572" s="8">
        <v>4.5</v>
      </c>
      <c r="G572" s="8">
        <v>0.5</v>
      </c>
      <c r="H572" s="8">
        <v>143.0</v>
      </c>
      <c r="I572" s="8">
        <v>168.0</v>
      </c>
      <c r="J572" s="8">
        <v>8.9</v>
      </c>
      <c r="K572" s="8">
        <v>2.08</v>
      </c>
      <c r="L572" s="8">
        <v>1072.0</v>
      </c>
      <c r="M572" s="8">
        <v>977.0</v>
      </c>
    </row>
    <row r="573" ht="15.75" customHeight="1">
      <c r="A573" s="7" t="s">
        <v>362</v>
      </c>
      <c r="B573" s="7" t="s">
        <v>423</v>
      </c>
      <c r="C573" s="7">
        <v>3.0</v>
      </c>
      <c r="D573" s="7">
        <v>0.0</v>
      </c>
      <c r="E573" s="7" t="s">
        <v>664</v>
      </c>
      <c r="F573" s="8">
        <v>4.5</v>
      </c>
      <c r="G573" s="8">
        <v>0.5</v>
      </c>
      <c r="H573" s="8">
        <v>143.0</v>
      </c>
      <c r="I573" s="8">
        <v>196.0</v>
      </c>
      <c r="J573" s="8">
        <v>8.9</v>
      </c>
      <c r="K573" s="8">
        <v>0.01</v>
      </c>
      <c r="L573" s="8">
        <v>1072.0</v>
      </c>
      <c r="M573" s="8">
        <v>866.0</v>
      </c>
    </row>
    <row r="574" ht="15.75" customHeight="1">
      <c r="A574" s="7" t="s">
        <v>180</v>
      </c>
      <c r="B574" s="7" t="s">
        <v>318</v>
      </c>
      <c r="C574" s="7">
        <v>8.0</v>
      </c>
      <c r="D574" s="7">
        <v>0.0</v>
      </c>
      <c r="E574" s="7" t="s">
        <v>162</v>
      </c>
      <c r="F574" s="8">
        <v>4.25</v>
      </c>
      <c r="G574" s="8">
        <v>0.5</v>
      </c>
      <c r="H574" s="8">
        <v>41.0</v>
      </c>
      <c r="I574" s="8">
        <v>193.0</v>
      </c>
      <c r="J574" s="8">
        <v>169.95</v>
      </c>
      <c r="K574" s="8">
        <v>0.1</v>
      </c>
      <c r="L574" s="8">
        <v>1481.0</v>
      </c>
      <c r="M574" s="8">
        <v>878.0</v>
      </c>
    </row>
    <row r="575" ht="15.75" customHeight="1">
      <c r="A575" s="7" t="s">
        <v>81</v>
      </c>
      <c r="B575" s="7" t="s">
        <v>133</v>
      </c>
      <c r="C575" s="7">
        <v>7.0</v>
      </c>
      <c r="D575" s="7">
        <v>0.0</v>
      </c>
      <c r="E575" s="7" t="s">
        <v>13</v>
      </c>
      <c r="F575" s="8">
        <v>4.0</v>
      </c>
      <c r="G575" s="8">
        <v>0.5</v>
      </c>
      <c r="H575" s="8">
        <v>149.0</v>
      </c>
      <c r="I575" s="8">
        <v>176.0</v>
      </c>
      <c r="J575" s="8">
        <v>5.25</v>
      </c>
      <c r="K575" s="8">
        <v>0.995</v>
      </c>
      <c r="L575" s="8">
        <v>1053.0</v>
      </c>
      <c r="M575" s="8">
        <v>950.0</v>
      </c>
    </row>
    <row r="576" ht="15.75" customHeight="1">
      <c r="A576" s="7" t="s">
        <v>28</v>
      </c>
      <c r="B576" s="7" t="s">
        <v>104</v>
      </c>
      <c r="C576" s="7">
        <v>5.0</v>
      </c>
      <c r="D576" s="7">
        <v>0.0</v>
      </c>
      <c r="E576" s="7" t="s">
        <v>13</v>
      </c>
      <c r="F576" s="8">
        <v>3.5</v>
      </c>
      <c r="G576" s="8">
        <v>0.5</v>
      </c>
      <c r="H576" s="8">
        <v>77.0</v>
      </c>
      <c r="I576" s="8">
        <v>159.0</v>
      </c>
      <c r="J576" s="8">
        <v>25.65</v>
      </c>
      <c r="K576" s="8">
        <v>2.5</v>
      </c>
      <c r="L576" s="8">
        <v>1307.0</v>
      </c>
      <c r="M576" s="8">
        <v>1005.0</v>
      </c>
    </row>
    <row r="577" ht="15.75" customHeight="1">
      <c r="A577" s="7" t="s">
        <v>28</v>
      </c>
      <c r="B577" s="7" t="s">
        <v>148</v>
      </c>
      <c r="C577" s="7">
        <v>5.0</v>
      </c>
      <c r="D577" s="7">
        <v>0.0</v>
      </c>
      <c r="E577" s="7" t="s">
        <v>13</v>
      </c>
      <c r="F577" s="8">
        <v>3.5</v>
      </c>
      <c r="G577" s="8">
        <v>0.5</v>
      </c>
      <c r="H577" s="8">
        <v>77.0</v>
      </c>
      <c r="I577" s="8">
        <v>153.0</v>
      </c>
      <c r="J577" s="8">
        <v>25.65</v>
      </c>
      <c r="K577" s="8">
        <v>0.725</v>
      </c>
      <c r="L577" s="8">
        <v>1307.0</v>
      </c>
      <c r="M577" s="8">
        <v>1024.0</v>
      </c>
    </row>
    <row r="578" ht="15.75" customHeight="1">
      <c r="A578" s="7" t="s">
        <v>59</v>
      </c>
      <c r="B578" s="7" t="s">
        <v>99</v>
      </c>
      <c r="C578" s="7">
        <v>4.0</v>
      </c>
      <c r="D578" s="7">
        <v>0.0</v>
      </c>
      <c r="E578" s="7" t="s">
        <v>13</v>
      </c>
      <c r="F578" s="8">
        <v>3.5</v>
      </c>
      <c r="G578" s="8">
        <v>0.5</v>
      </c>
      <c r="H578" s="8">
        <v>85.0</v>
      </c>
      <c r="I578" s="8">
        <v>147.0</v>
      </c>
      <c r="J578" s="8">
        <v>6.95</v>
      </c>
      <c r="K578" s="8">
        <v>4.53</v>
      </c>
      <c r="L578" s="8">
        <v>1289.0</v>
      </c>
      <c r="M578" s="8">
        <v>1058.0</v>
      </c>
    </row>
    <row r="579" ht="15.75" customHeight="1">
      <c r="A579" s="7" t="s">
        <v>40</v>
      </c>
      <c r="B579" s="7" t="s">
        <v>110</v>
      </c>
      <c r="C579" s="7">
        <v>6.0</v>
      </c>
      <c r="D579" s="7">
        <v>0.0</v>
      </c>
      <c r="E579" s="7" t="s">
        <v>13</v>
      </c>
      <c r="F579" s="8">
        <v>3.25</v>
      </c>
      <c r="G579" s="8">
        <v>0.5</v>
      </c>
      <c r="H579" s="8">
        <v>48.0</v>
      </c>
      <c r="I579" s="8">
        <v>154.0</v>
      </c>
      <c r="J579" s="8">
        <v>18.33</v>
      </c>
      <c r="K579" s="8">
        <v>1.6</v>
      </c>
      <c r="L579" s="8">
        <v>1442.0</v>
      </c>
      <c r="M579" s="8">
        <v>1023.0</v>
      </c>
    </row>
    <row r="580" ht="15.75" customHeight="1">
      <c r="A580" s="7" t="s">
        <v>20</v>
      </c>
      <c r="B580" s="7" t="s">
        <v>99</v>
      </c>
      <c r="C580" s="7">
        <v>3.0</v>
      </c>
      <c r="D580" s="7">
        <v>1.0</v>
      </c>
      <c r="E580" s="7" t="s">
        <v>13</v>
      </c>
      <c r="F580" s="8">
        <v>3.0</v>
      </c>
      <c r="G580" s="8">
        <v>0.5</v>
      </c>
      <c r="H580" s="8">
        <v>22.0</v>
      </c>
      <c r="I580" s="8">
        <v>147.0</v>
      </c>
      <c r="J580" s="8">
        <v>68.58</v>
      </c>
      <c r="K580" s="8">
        <v>4.53</v>
      </c>
      <c r="L580" s="8">
        <v>1559.0</v>
      </c>
      <c r="M580" s="8">
        <v>1058.0</v>
      </c>
    </row>
    <row r="581" ht="15.75" customHeight="1">
      <c r="A581" s="7" t="s">
        <v>383</v>
      </c>
      <c r="B581" s="7" t="s">
        <v>423</v>
      </c>
      <c r="C581" s="7">
        <v>1.0</v>
      </c>
      <c r="D581" s="7">
        <v>1.0</v>
      </c>
      <c r="E581" s="7" t="s">
        <v>664</v>
      </c>
      <c r="F581" s="8">
        <v>3.0</v>
      </c>
      <c r="G581" s="8">
        <v>0.5</v>
      </c>
      <c r="H581" s="8">
        <v>168.0</v>
      </c>
      <c r="I581" s="8">
        <v>196.0</v>
      </c>
      <c r="J581" s="8">
        <v>2.08</v>
      </c>
      <c r="K581" s="8">
        <v>0.01</v>
      </c>
      <c r="L581" s="8">
        <v>977.0</v>
      </c>
      <c r="M581" s="8">
        <v>866.0</v>
      </c>
    </row>
    <row r="582" ht="15.75" customHeight="1">
      <c r="A582" s="7" t="s">
        <v>340</v>
      </c>
      <c r="B582" s="7" t="s">
        <v>383</v>
      </c>
      <c r="C582" s="7">
        <v>5.0</v>
      </c>
      <c r="D582" s="7">
        <v>1.0</v>
      </c>
      <c r="E582" s="7" t="s">
        <v>664</v>
      </c>
      <c r="F582" s="8">
        <v>2.9</v>
      </c>
      <c r="G582" s="8">
        <v>0.5</v>
      </c>
      <c r="H582" s="8">
        <v>43.0</v>
      </c>
      <c r="I582" s="8">
        <v>168.0</v>
      </c>
      <c r="J582" s="8">
        <v>172.13</v>
      </c>
      <c r="K582" s="8">
        <v>2.08</v>
      </c>
      <c r="L582" s="8">
        <v>1474.0</v>
      </c>
      <c r="M582" s="8">
        <v>977.0</v>
      </c>
    </row>
    <row r="583" ht="15.75" customHeight="1">
      <c r="A583" s="7" t="s">
        <v>24</v>
      </c>
      <c r="B583" s="7" t="s">
        <v>133</v>
      </c>
      <c r="C583" s="7">
        <v>5.0</v>
      </c>
      <c r="D583" s="7">
        <v>0.0</v>
      </c>
      <c r="E583" s="7" t="s">
        <v>13</v>
      </c>
      <c r="F583" s="8">
        <v>2.666666667</v>
      </c>
      <c r="G583" s="8">
        <v>0.5</v>
      </c>
      <c r="H583" s="8">
        <v>39.0</v>
      </c>
      <c r="I583" s="8">
        <v>176.0</v>
      </c>
      <c r="J583" s="8">
        <v>40.33</v>
      </c>
      <c r="K583" s="8">
        <v>0.995</v>
      </c>
      <c r="L583" s="8">
        <v>1484.0</v>
      </c>
      <c r="M583" s="8">
        <v>950.0</v>
      </c>
    </row>
    <row r="584" ht="15.75" customHeight="1">
      <c r="A584" s="7" t="s">
        <v>11</v>
      </c>
      <c r="B584" s="7" t="s">
        <v>129</v>
      </c>
      <c r="C584" s="7">
        <v>8.0</v>
      </c>
      <c r="D584" s="7">
        <v>0.0</v>
      </c>
      <c r="E584" s="7" t="s">
        <v>13</v>
      </c>
      <c r="F584" s="8">
        <v>2.625</v>
      </c>
      <c r="G584" s="8">
        <v>0.5</v>
      </c>
      <c r="H584" s="8">
        <v>28.0</v>
      </c>
      <c r="I584" s="8">
        <v>207.0</v>
      </c>
      <c r="J584" s="8">
        <v>159.55</v>
      </c>
      <c r="K584" s="8">
        <v>1.47</v>
      </c>
      <c r="L584" s="8">
        <v>1526.0</v>
      </c>
      <c r="M584" s="8">
        <v>825.0</v>
      </c>
    </row>
    <row r="585" ht="15.75" customHeight="1">
      <c r="A585" s="7" t="s">
        <v>87</v>
      </c>
      <c r="B585" s="7" t="s">
        <v>78</v>
      </c>
      <c r="C585" s="7">
        <v>2.0</v>
      </c>
      <c r="D585" s="7">
        <v>0.0</v>
      </c>
      <c r="E585" s="7" t="s">
        <v>13</v>
      </c>
      <c r="F585" s="8">
        <v>2.6</v>
      </c>
      <c r="G585" s="8">
        <v>0.5</v>
      </c>
      <c r="H585" s="8">
        <v>148.0</v>
      </c>
      <c r="I585" s="8">
        <v>155.0</v>
      </c>
      <c r="J585" s="8">
        <v>5.3</v>
      </c>
      <c r="K585" s="8">
        <v>5.5</v>
      </c>
      <c r="L585" s="8">
        <v>1058.0</v>
      </c>
      <c r="M585" s="8">
        <v>1019.0</v>
      </c>
    </row>
    <row r="586" ht="15.75" customHeight="1">
      <c r="A586" s="7" t="s">
        <v>32</v>
      </c>
      <c r="B586" s="7" t="s">
        <v>104</v>
      </c>
      <c r="C586" s="7">
        <v>3.0</v>
      </c>
      <c r="D586" s="7">
        <v>0.0</v>
      </c>
      <c r="E586" s="7" t="s">
        <v>13</v>
      </c>
      <c r="F586" s="8">
        <v>2.555555556</v>
      </c>
      <c r="G586" s="8">
        <v>0.5</v>
      </c>
      <c r="H586" s="8">
        <v>53.0</v>
      </c>
      <c r="I586" s="8">
        <v>159.0</v>
      </c>
      <c r="J586" s="8">
        <v>23.1</v>
      </c>
      <c r="K586" s="8">
        <v>2.5</v>
      </c>
      <c r="L586" s="8">
        <v>1436.0</v>
      </c>
      <c r="M586" s="8">
        <v>1005.0</v>
      </c>
    </row>
    <row r="587" ht="15.75" customHeight="1">
      <c r="A587" s="7" t="s">
        <v>32</v>
      </c>
      <c r="B587" s="7" t="s">
        <v>148</v>
      </c>
      <c r="C587" s="7">
        <v>3.0</v>
      </c>
      <c r="D587" s="7">
        <v>0.0</v>
      </c>
      <c r="E587" s="7" t="s">
        <v>13</v>
      </c>
      <c r="F587" s="8">
        <v>2.555555556</v>
      </c>
      <c r="G587" s="8">
        <v>0.5</v>
      </c>
      <c r="H587" s="8">
        <v>53.0</v>
      </c>
      <c r="I587" s="8">
        <v>153.0</v>
      </c>
      <c r="J587" s="8">
        <v>23.1</v>
      </c>
      <c r="K587" s="8">
        <v>0.725</v>
      </c>
      <c r="L587" s="8">
        <v>1436.0</v>
      </c>
      <c r="M587" s="8">
        <v>1024.0</v>
      </c>
    </row>
    <row r="588" ht="15.75" customHeight="1">
      <c r="A588" s="7" t="s">
        <v>266</v>
      </c>
      <c r="B588" s="7" t="s">
        <v>318</v>
      </c>
      <c r="C588" s="7">
        <v>7.0</v>
      </c>
      <c r="D588" s="7">
        <v>2.0</v>
      </c>
      <c r="E588" s="7" t="s">
        <v>162</v>
      </c>
      <c r="F588" s="8">
        <v>2.333333333</v>
      </c>
      <c r="G588" s="8">
        <v>0.5</v>
      </c>
      <c r="H588" s="8">
        <v>119.0</v>
      </c>
      <c r="I588" s="8">
        <v>193.0</v>
      </c>
      <c r="J588" s="7">
        <v>6.0</v>
      </c>
      <c r="K588" s="8">
        <v>0.1</v>
      </c>
      <c r="L588" s="8">
        <v>1155.0</v>
      </c>
      <c r="M588" s="8">
        <v>878.0</v>
      </c>
    </row>
    <row r="589" ht="15.75" customHeight="1">
      <c r="A589" s="7" t="s">
        <v>161</v>
      </c>
      <c r="B589" s="7" t="s">
        <v>208</v>
      </c>
      <c r="C589" s="7">
        <v>3.0</v>
      </c>
      <c r="D589" s="7">
        <v>0.0</v>
      </c>
      <c r="E589" s="7" t="s">
        <v>162</v>
      </c>
      <c r="F589" s="8">
        <v>2.333333333</v>
      </c>
      <c r="G589" s="8">
        <v>0.5</v>
      </c>
      <c r="H589" s="8">
        <v>52.0</v>
      </c>
      <c r="I589" s="8">
        <v>116.0</v>
      </c>
      <c r="J589" s="8">
        <v>380.95</v>
      </c>
      <c r="K589" s="8">
        <v>28.95</v>
      </c>
      <c r="L589" s="8">
        <v>1436.0</v>
      </c>
      <c r="M589" s="8">
        <v>1165.0</v>
      </c>
    </row>
    <row r="590" ht="15.75" customHeight="1">
      <c r="A590" s="7" t="s">
        <v>93</v>
      </c>
      <c r="B590" s="7" t="s">
        <v>104</v>
      </c>
      <c r="C590" s="7">
        <v>4.0</v>
      </c>
      <c r="D590" s="7">
        <v>0.0</v>
      </c>
      <c r="E590" s="7" t="s">
        <v>13</v>
      </c>
      <c r="F590" s="8">
        <v>2.25</v>
      </c>
      <c r="G590" s="8">
        <v>0.5</v>
      </c>
      <c r="H590" s="8">
        <v>94.0</v>
      </c>
      <c r="I590" s="8">
        <v>159.0</v>
      </c>
      <c r="J590" s="8">
        <v>4.4</v>
      </c>
      <c r="K590" s="8">
        <v>2.5</v>
      </c>
      <c r="L590" s="8">
        <v>1234.0</v>
      </c>
      <c r="M590" s="8">
        <v>1005.0</v>
      </c>
    </row>
    <row r="591" ht="15.75" customHeight="1">
      <c r="A591" s="7" t="s">
        <v>93</v>
      </c>
      <c r="B591" s="7" t="s">
        <v>148</v>
      </c>
      <c r="C591" s="7">
        <v>3.0</v>
      </c>
      <c r="D591" s="7">
        <v>0.0</v>
      </c>
      <c r="E591" s="7" t="s">
        <v>13</v>
      </c>
      <c r="F591" s="8">
        <v>2.25</v>
      </c>
      <c r="G591" s="8">
        <v>0.5</v>
      </c>
      <c r="H591" s="8">
        <v>94.0</v>
      </c>
      <c r="I591" s="8">
        <v>153.0</v>
      </c>
      <c r="J591" s="8">
        <v>4.4</v>
      </c>
      <c r="K591" s="8">
        <v>0.725</v>
      </c>
      <c r="L591" s="8">
        <v>1234.0</v>
      </c>
      <c r="M591" s="8">
        <v>1024.0</v>
      </c>
    </row>
    <row r="592" ht="15.75" customHeight="1">
      <c r="A592" s="7" t="s">
        <v>56</v>
      </c>
      <c r="B592" s="7" t="s">
        <v>133</v>
      </c>
      <c r="C592" s="7">
        <v>3.0</v>
      </c>
      <c r="D592" s="7">
        <v>0.0</v>
      </c>
      <c r="E592" s="7" t="s">
        <v>13</v>
      </c>
      <c r="F592" s="8">
        <v>2.0</v>
      </c>
      <c r="G592" s="8">
        <v>0.5</v>
      </c>
      <c r="H592" s="8">
        <v>86.0</v>
      </c>
      <c r="I592" s="8">
        <v>176.0</v>
      </c>
      <c r="J592" s="8">
        <v>8.08</v>
      </c>
      <c r="K592" s="8">
        <v>0.995</v>
      </c>
      <c r="L592" s="8">
        <v>1280.0</v>
      </c>
      <c r="M592" s="8">
        <v>950.0</v>
      </c>
    </row>
    <row r="593" ht="15.75" customHeight="1">
      <c r="A593" s="7" t="s">
        <v>107</v>
      </c>
      <c r="B593" s="7" t="s">
        <v>129</v>
      </c>
      <c r="C593" s="7">
        <v>2.0</v>
      </c>
      <c r="D593" s="7">
        <v>0.0</v>
      </c>
      <c r="E593" s="7" t="s">
        <v>13</v>
      </c>
      <c r="F593" s="8">
        <v>2.0</v>
      </c>
      <c r="G593" s="8">
        <v>0.5</v>
      </c>
      <c r="H593" s="8">
        <v>135.0</v>
      </c>
      <c r="I593" s="8">
        <v>207.0</v>
      </c>
      <c r="J593" s="8">
        <v>2.06</v>
      </c>
      <c r="K593" s="8">
        <v>1.47</v>
      </c>
      <c r="L593" s="8">
        <v>1100.0</v>
      </c>
      <c r="M593" s="8">
        <v>825.0</v>
      </c>
    </row>
    <row r="594" ht="15.75" customHeight="1">
      <c r="A594" s="7" t="s">
        <v>509</v>
      </c>
      <c r="B594" s="7" t="s">
        <v>610</v>
      </c>
      <c r="C594" s="7">
        <v>1.0</v>
      </c>
      <c r="D594" s="7">
        <v>1.0</v>
      </c>
      <c r="E594" s="7" t="s">
        <v>492</v>
      </c>
      <c r="F594" s="8">
        <v>1.8</v>
      </c>
      <c r="G594" s="8">
        <v>0.5</v>
      </c>
      <c r="H594" s="8">
        <v>7.0</v>
      </c>
      <c r="I594" s="8">
        <v>74.0</v>
      </c>
      <c r="J594" s="7">
        <v>579.0</v>
      </c>
      <c r="K594" s="8">
        <v>19.85</v>
      </c>
      <c r="L594" s="8">
        <v>1714.0</v>
      </c>
      <c r="M594" s="8">
        <v>1325.0</v>
      </c>
    </row>
    <row r="595" ht="15.75" customHeight="1">
      <c r="A595" s="7" t="s">
        <v>536</v>
      </c>
      <c r="B595" s="7" t="s">
        <v>610</v>
      </c>
      <c r="C595" s="7">
        <v>4.0</v>
      </c>
      <c r="D595" s="7">
        <v>0.0</v>
      </c>
      <c r="E595" s="7" t="s">
        <v>492</v>
      </c>
      <c r="F595" s="8">
        <v>1.75</v>
      </c>
      <c r="G595" s="8">
        <v>0.5</v>
      </c>
      <c r="H595" s="8">
        <v>16.0</v>
      </c>
      <c r="I595" s="8">
        <v>74.0</v>
      </c>
      <c r="J595" s="8">
        <v>192.2</v>
      </c>
      <c r="K595" s="8">
        <v>19.85</v>
      </c>
      <c r="L595" s="8">
        <v>1621.0</v>
      </c>
      <c r="M595" s="8">
        <v>1325.0</v>
      </c>
    </row>
    <row r="596" ht="15.75" customHeight="1">
      <c r="A596" s="7" t="s">
        <v>62</v>
      </c>
      <c r="B596" s="7" t="s">
        <v>110</v>
      </c>
      <c r="C596" s="7">
        <v>3.0</v>
      </c>
      <c r="D596" s="7">
        <v>0.0</v>
      </c>
      <c r="E596" s="7" t="s">
        <v>13</v>
      </c>
      <c r="F596" s="8">
        <v>1.666666667</v>
      </c>
      <c r="G596" s="8">
        <v>0.5</v>
      </c>
      <c r="H596" s="8">
        <v>75.0</v>
      </c>
      <c r="I596" s="8">
        <v>154.0</v>
      </c>
      <c r="J596" s="8">
        <v>5.78</v>
      </c>
      <c r="K596" s="8">
        <v>1.6</v>
      </c>
      <c r="L596" s="8">
        <v>1323.0</v>
      </c>
      <c r="M596" s="8">
        <v>1023.0</v>
      </c>
    </row>
    <row r="597" ht="15.75" customHeight="1">
      <c r="A597" s="7" t="s">
        <v>186</v>
      </c>
      <c r="B597" s="7" t="s">
        <v>208</v>
      </c>
      <c r="C597" s="7">
        <v>3.0</v>
      </c>
      <c r="D597" s="7">
        <v>1.0</v>
      </c>
      <c r="E597" s="7" t="s">
        <v>162</v>
      </c>
      <c r="F597" s="8">
        <v>1.5</v>
      </c>
      <c r="G597" s="8">
        <v>0.5</v>
      </c>
      <c r="H597" s="8">
        <v>38.0</v>
      </c>
      <c r="I597" s="8">
        <v>116.0</v>
      </c>
      <c r="J597" s="8">
        <v>114.75</v>
      </c>
      <c r="K597" s="8">
        <v>28.95</v>
      </c>
      <c r="L597" s="8">
        <v>1485.0</v>
      </c>
      <c r="M597" s="8">
        <v>1165.0</v>
      </c>
    </row>
    <row r="598" ht="15.75" customHeight="1">
      <c r="A598" s="7" t="s">
        <v>198</v>
      </c>
      <c r="B598" s="7" t="s">
        <v>318</v>
      </c>
      <c r="C598" s="7">
        <v>2.0</v>
      </c>
      <c r="D598" s="7">
        <v>0.0</v>
      </c>
      <c r="E598" s="7" t="s">
        <v>162</v>
      </c>
      <c r="F598" s="8">
        <v>1.333333333</v>
      </c>
      <c r="G598" s="8">
        <v>0.5</v>
      </c>
      <c r="H598" s="8">
        <v>55.0</v>
      </c>
      <c r="I598" s="8">
        <v>193.0</v>
      </c>
      <c r="J598" s="8">
        <v>77.68</v>
      </c>
      <c r="K598" s="8">
        <v>0.1</v>
      </c>
      <c r="L598" s="8">
        <v>1426.0</v>
      </c>
      <c r="M598" s="8">
        <v>878.0</v>
      </c>
    </row>
    <row r="599" ht="15.75" customHeight="1">
      <c r="A599" s="7" t="s">
        <v>211</v>
      </c>
      <c r="B599" s="7" t="s">
        <v>214</v>
      </c>
      <c r="C599" s="7">
        <v>2.0</v>
      </c>
      <c r="D599" s="7">
        <v>0.0</v>
      </c>
      <c r="E599" s="7" t="s">
        <v>162</v>
      </c>
      <c r="F599" s="8">
        <v>1.333333333</v>
      </c>
      <c r="G599" s="8">
        <v>0.5</v>
      </c>
      <c r="H599" s="8">
        <v>79.0</v>
      </c>
      <c r="I599" s="8">
        <v>120.0</v>
      </c>
      <c r="J599" s="8">
        <v>35.33</v>
      </c>
      <c r="K599" s="8">
        <v>31.7</v>
      </c>
      <c r="L599" s="8">
        <v>1302.0</v>
      </c>
      <c r="M599" s="8">
        <v>1149.0</v>
      </c>
    </row>
    <row r="600" ht="15.75" customHeight="1">
      <c r="A600" s="7" t="s">
        <v>104</v>
      </c>
      <c r="B600" s="7" t="s">
        <v>148</v>
      </c>
      <c r="C600" s="7">
        <v>2.0</v>
      </c>
      <c r="D600" s="7">
        <v>2.0</v>
      </c>
      <c r="E600" s="7" t="s">
        <v>13</v>
      </c>
      <c r="F600" s="8">
        <v>1.25</v>
      </c>
      <c r="G600" s="8">
        <v>0.5</v>
      </c>
      <c r="H600" s="8">
        <v>159.0</v>
      </c>
      <c r="I600" s="8">
        <v>153.0</v>
      </c>
      <c r="J600" s="8">
        <v>2.5</v>
      </c>
      <c r="K600" s="8">
        <v>0.725</v>
      </c>
      <c r="L600" s="8">
        <v>1005.0</v>
      </c>
      <c r="M600" s="8">
        <v>1024.0</v>
      </c>
    </row>
    <row r="601" ht="15.75" customHeight="1">
      <c r="A601" s="7" t="s">
        <v>176</v>
      </c>
      <c r="B601" s="7" t="s">
        <v>293</v>
      </c>
      <c r="C601" s="7">
        <v>1.0</v>
      </c>
      <c r="D601" s="7">
        <v>0.0</v>
      </c>
      <c r="E601" s="7" t="s">
        <v>162</v>
      </c>
      <c r="F601" s="8">
        <v>1.25</v>
      </c>
      <c r="G601" s="8">
        <v>0.5</v>
      </c>
      <c r="H601" s="8">
        <v>60.0</v>
      </c>
      <c r="I601" s="8">
        <v>138.0</v>
      </c>
      <c r="J601" s="8">
        <v>206.4</v>
      </c>
      <c r="K601" s="8">
        <v>1.25</v>
      </c>
      <c r="L601" s="8">
        <v>1393.0</v>
      </c>
      <c r="M601" s="8">
        <v>1088.0</v>
      </c>
    </row>
    <row r="602" ht="15.75" customHeight="1">
      <c r="A602" s="7" t="s">
        <v>183</v>
      </c>
      <c r="B602" s="7" t="s">
        <v>214</v>
      </c>
      <c r="C602" s="7">
        <v>1.0</v>
      </c>
      <c r="D602" s="7">
        <v>0.0</v>
      </c>
      <c r="E602" s="7" t="s">
        <v>162</v>
      </c>
      <c r="F602" s="8">
        <v>1.25</v>
      </c>
      <c r="G602" s="8">
        <v>0.5</v>
      </c>
      <c r="H602" s="8">
        <v>40.0</v>
      </c>
      <c r="I602" s="8">
        <v>120.0</v>
      </c>
      <c r="J602" s="8">
        <v>142.65</v>
      </c>
      <c r="K602" s="8">
        <v>31.7</v>
      </c>
      <c r="L602" s="8">
        <v>1483.0</v>
      </c>
      <c r="M602" s="8">
        <v>1149.0</v>
      </c>
    </row>
    <row r="603" ht="15.75" customHeight="1">
      <c r="A603" s="7" t="s">
        <v>49</v>
      </c>
      <c r="B603" s="7" t="s">
        <v>99</v>
      </c>
      <c r="C603" s="7">
        <v>2.0</v>
      </c>
      <c r="D603" s="7">
        <v>0.0</v>
      </c>
      <c r="E603" s="7" t="s">
        <v>13</v>
      </c>
      <c r="F603" s="8">
        <v>1.111111111</v>
      </c>
      <c r="G603" s="8">
        <v>0.5</v>
      </c>
      <c r="H603" s="8">
        <v>70.0</v>
      </c>
      <c r="I603" s="8">
        <v>147.0</v>
      </c>
      <c r="J603" s="8">
        <v>15.1</v>
      </c>
      <c r="K603" s="8">
        <v>4.53</v>
      </c>
      <c r="L603" s="8">
        <v>1339.0</v>
      </c>
      <c r="M603" s="8">
        <v>1058.0</v>
      </c>
    </row>
    <row r="604" ht="15.75" customHeight="1">
      <c r="A604" s="7" t="s">
        <v>84</v>
      </c>
      <c r="B604" s="7" t="s">
        <v>78</v>
      </c>
      <c r="C604" s="7">
        <v>4.0</v>
      </c>
      <c r="D604" s="7">
        <v>0.0</v>
      </c>
      <c r="E604" s="7" t="s">
        <v>13</v>
      </c>
      <c r="F604" s="8">
        <v>1.0</v>
      </c>
      <c r="G604" s="8">
        <v>0.5</v>
      </c>
      <c r="H604" s="8">
        <v>97.0</v>
      </c>
      <c r="I604" s="8">
        <v>155.0</v>
      </c>
      <c r="J604" s="8">
        <v>7.18</v>
      </c>
      <c r="K604" s="8">
        <v>5.5</v>
      </c>
      <c r="L604" s="8">
        <v>1219.0</v>
      </c>
      <c r="M604" s="8">
        <v>1019.0</v>
      </c>
    </row>
    <row r="605" ht="15.75" customHeight="1">
      <c r="A605" s="7" t="s">
        <v>634</v>
      </c>
      <c r="B605" s="7" t="s">
        <v>610</v>
      </c>
      <c r="C605" s="7">
        <v>3.0</v>
      </c>
      <c r="D605" s="7">
        <v>1.0</v>
      </c>
      <c r="E605" s="7" t="s">
        <v>492</v>
      </c>
      <c r="F605" s="8">
        <v>1.0</v>
      </c>
      <c r="G605" s="8">
        <v>0.5</v>
      </c>
      <c r="H605" s="8">
        <v>142.0</v>
      </c>
      <c r="I605" s="8">
        <v>74.0</v>
      </c>
      <c r="J605" s="8">
        <v>5.88</v>
      </c>
      <c r="K605" s="8">
        <v>19.85</v>
      </c>
      <c r="L605" s="8">
        <v>1074.0</v>
      </c>
      <c r="M605" s="8">
        <v>1325.0</v>
      </c>
    </row>
    <row r="606" ht="15.75" customHeight="1">
      <c r="A606" s="7" t="s">
        <v>43</v>
      </c>
      <c r="B606" s="7" t="s">
        <v>78</v>
      </c>
      <c r="C606" s="7">
        <v>2.0</v>
      </c>
      <c r="D606" s="7">
        <v>2.0</v>
      </c>
      <c r="E606" s="7" t="s">
        <v>13</v>
      </c>
      <c r="F606" s="8">
        <v>1.0</v>
      </c>
      <c r="G606" s="8">
        <v>0.5</v>
      </c>
      <c r="H606" s="8">
        <v>111.0</v>
      </c>
      <c r="I606" s="8">
        <v>155.0</v>
      </c>
      <c r="J606" s="8">
        <v>8.58</v>
      </c>
      <c r="K606" s="8">
        <v>5.5</v>
      </c>
      <c r="L606" s="8">
        <v>1171.0</v>
      </c>
      <c r="M606" s="8">
        <v>1019.0</v>
      </c>
    </row>
    <row r="607" ht="15.75" customHeight="1">
      <c r="A607" s="7" t="s">
        <v>148</v>
      </c>
      <c r="B607" s="7" t="s">
        <v>104</v>
      </c>
      <c r="C607" s="7">
        <v>1.0</v>
      </c>
      <c r="D607" s="7">
        <v>2.0</v>
      </c>
      <c r="E607" s="7" t="s">
        <v>13</v>
      </c>
      <c r="F607" s="8">
        <v>1.0</v>
      </c>
      <c r="G607" s="8">
        <v>0.5</v>
      </c>
      <c r="H607" s="8">
        <v>153.0</v>
      </c>
      <c r="I607" s="8">
        <v>159.0</v>
      </c>
      <c r="J607" s="8">
        <v>0.725</v>
      </c>
      <c r="K607" s="8">
        <v>2.5</v>
      </c>
      <c r="L607" s="8">
        <v>1024.0</v>
      </c>
      <c r="M607" s="8">
        <v>1005.0</v>
      </c>
    </row>
    <row r="608" ht="15.75" customHeight="1">
      <c r="A608" s="7" t="s">
        <v>232</v>
      </c>
      <c r="B608" s="7" t="s">
        <v>214</v>
      </c>
      <c r="C608" s="7">
        <v>1.0</v>
      </c>
      <c r="D608" s="7">
        <v>1.0</v>
      </c>
      <c r="E608" s="7" t="s">
        <v>162</v>
      </c>
      <c r="F608" s="8">
        <v>1.0</v>
      </c>
      <c r="G608" s="8">
        <v>0.5</v>
      </c>
      <c r="H608" s="8">
        <v>121.0</v>
      </c>
      <c r="I608" s="8">
        <v>120.0</v>
      </c>
      <c r="J608" s="8">
        <v>17.63</v>
      </c>
      <c r="K608" s="8">
        <v>31.7</v>
      </c>
      <c r="L608" s="8">
        <v>1148.0</v>
      </c>
      <c r="M608" s="8">
        <v>1149.0</v>
      </c>
    </row>
    <row r="609" ht="15.75" customHeight="1">
      <c r="A609" s="7" t="s">
        <v>238</v>
      </c>
      <c r="B609" s="7" t="s">
        <v>293</v>
      </c>
      <c r="C609" s="7">
        <v>1.0</v>
      </c>
      <c r="D609" s="7">
        <v>1.0</v>
      </c>
      <c r="E609" s="7" t="s">
        <v>162</v>
      </c>
      <c r="F609" s="8">
        <v>1.0</v>
      </c>
      <c r="G609" s="8">
        <v>0.5</v>
      </c>
      <c r="H609" s="8">
        <v>123.0</v>
      </c>
      <c r="I609" s="8">
        <v>138.0</v>
      </c>
      <c r="J609" s="8">
        <v>14.68</v>
      </c>
      <c r="K609" s="8">
        <v>1.25</v>
      </c>
      <c r="L609" s="8">
        <v>1139.0</v>
      </c>
      <c r="M609" s="8">
        <v>1088.0</v>
      </c>
    </row>
    <row r="610" ht="15.75" customHeight="1">
      <c r="A610" s="7" t="s">
        <v>308</v>
      </c>
      <c r="B610" s="7" t="s">
        <v>293</v>
      </c>
      <c r="C610" s="7">
        <v>1.0</v>
      </c>
      <c r="D610" s="7">
        <v>1.0</v>
      </c>
      <c r="E610" s="7" t="s">
        <v>162</v>
      </c>
      <c r="F610" s="8">
        <v>1.0</v>
      </c>
      <c r="G610" s="8">
        <v>0.5</v>
      </c>
      <c r="H610" s="8">
        <v>145.0</v>
      </c>
      <c r="I610" s="8">
        <v>138.0</v>
      </c>
      <c r="J610" s="8">
        <v>0.375</v>
      </c>
      <c r="K610" s="8">
        <v>1.25</v>
      </c>
      <c r="L610" s="8">
        <v>1061.0</v>
      </c>
      <c r="M610" s="8">
        <v>1088.0</v>
      </c>
    </row>
    <row r="611" ht="15.75" customHeight="1">
      <c r="A611" s="7" t="s">
        <v>235</v>
      </c>
      <c r="B611" s="7" t="s">
        <v>293</v>
      </c>
      <c r="C611" s="7">
        <v>1.0</v>
      </c>
      <c r="D611" s="7">
        <v>0.0</v>
      </c>
      <c r="E611" s="7" t="s">
        <v>162</v>
      </c>
      <c r="F611" s="8">
        <v>1.0</v>
      </c>
      <c r="G611" s="8">
        <v>0.5</v>
      </c>
      <c r="H611" s="8">
        <v>68.0</v>
      </c>
      <c r="I611" s="8">
        <v>138.0</v>
      </c>
      <c r="J611" s="8">
        <v>14.9</v>
      </c>
      <c r="K611" s="8">
        <v>1.25</v>
      </c>
      <c r="L611" s="8">
        <v>1351.0</v>
      </c>
      <c r="M611" s="8">
        <v>1088.0</v>
      </c>
    </row>
    <row r="612" ht="15.75" customHeight="1">
      <c r="A612" s="7" t="s">
        <v>116</v>
      </c>
      <c r="B612" s="7" t="s">
        <v>129</v>
      </c>
      <c r="C612" s="7">
        <v>1.0</v>
      </c>
      <c r="D612" s="7">
        <v>0.0</v>
      </c>
      <c r="E612" s="7" t="s">
        <v>13</v>
      </c>
      <c r="F612" s="8">
        <v>1.0</v>
      </c>
      <c r="G612" s="8">
        <v>0.5</v>
      </c>
      <c r="H612" s="8">
        <v>182.0</v>
      </c>
      <c r="I612" s="8">
        <v>207.0</v>
      </c>
      <c r="J612" s="8">
        <v>1.22</v>
      </c>
      <c r="K612" s="8">
        <v>1.47</v>
      </c>
      <c r="L612" s="8">
        <v>922.0</v>
      </c>
      <c r="M612" s="8">
        <v>825.0</v>
      </c>
    </row>
    <row r="613" ht="15.75" customHeight="1">
      <c r="A613" s="7" t="s">
        <v>65</v>
      </c>
      <c r="B613" s="7" t="s">
        <v>129</v>
      </c>
      <c r="C613" s="7">
        <v>3.0</v>
      </c>
      <c r="D613" s="7">
        <v>2.0</v>
      </c>
      <c r="E613" s="7" t="s">
        <v>13</v>
      </c>
      <c r="F613" s="8">
        <v>0.777777778</v>
      </c>
      <c r="G613" s="8">
        <v>0.5</v>
      </c>
      <c r="H613" s="8">
        <v>100.0</v>
      </c>
      <c r="I613" s="8">
        <v>207.0</v>
      </c>
      <c r="J613" s="8">
        <v>5.98</v>
      </c>
      <c r="K613" s="8">
        <v>1.47</v>
      </c>
      <c r="L613" s="8">
        <v>1212.0</v>
      </c>
      <c r="M613" s="8">
        <v>825.0</v>
      </c>
    </row>
    <row r="614" ht="15.75" customHeight="1">
      <c r="A614" s="7" t="s">
        <v>96</v>
      </c>
      <c r="B614" s="7" t="s">
        <v>110</v>
      </c>
      <c r="C614" s="7">
        <v>1.0</v>
      </c>
      <c r="D614" s="7">
        <v>1.0</v>
      </c>
      <c r="E614" s="7" t="s">
        <v>13</v>
      </c>
      <c r="F614" s="8">
        <v>0.75</v>
      </c>
      <c r="G614" s="8">
        <v>0.5</v>
      </c>
      <c r="H614" s="8">
        <v>104.0</v>
      </c>
      <c r="I614" s="8">
        <v>154.0</v>
      </c>
      <c r="J614" s="8">
        <v>4.23</v>
      </c>
      <c r="K614" s="8">
        <v>1.6</v>
      </c>
      <c r="L614" s="8">
        <v>1199.0</v>
      </c>
      <c r="M614" s="8">
        <v>1023.0</v>
      </c>
    </row>
    <row r="615" ht="15.75" customHeight="1">
      <c r="A615" s="7" t="s">
        <v>138</v>
      </c>
      <c r="B615" s="7" t="s">
        <v>99</v>
      </c>
      <c r="C615" s="7">
        <v>1.0</v>
      </c>
      <c r="D615" s="7">
        <v>1.0</v>
      </c>
      <c r="E615" s="7" t="s">
        <v>13</v>
      </c>
      <c r="F615" s="8">
        <v>0.6</v>
      </c>
      <c r="G615" s="8">
        <v>0.5</v>
      </c>
      <c r="H615" s="8">
        <v>174.0</v>
      </c>
      <c r="I615" s="8">
        <v>147.0</v>
      </c>
      <c r="J615" s="8">
        <v>0.98</v>
      </c>
      <c r="K615" s="8">
        <v>4.53</v>
      </c>
      <c r="L615" s="8">
        <v>954.0</v>
      </c>
      <c r="M615" s="8">
        <v>1058.0</v>
      </c>
    </row>
    <row r="616" ht="15.75" customHeight="1">
      <c r="A616" s="7" t="s">
        <v>269</v>
      </c>
      <c r="B616" s="7" t="s">
        <v>208</v>
      </c>
      <c r="C616" s="7">
        <v>1.0</v>
      </c>
      <c r="D616" s="7">
        <v>0.0</v>
      </c>
      <c r="E616" s="7" t="s">
        <v>162</v>
      </c>
      <c r="F616" s="8">
        <v>0.5</v>
      </c>
      <c r="G616" s="8">
        <v>0.5</v>
      </c>
      <c r="H616" s="8">
        <v>122.0</v>
      </c>
      <c r="I616" s="8">
        <v>116.0</v>
      </c>
      <c r="J616" s="8">
        <v>4.35</v>
      </c>
      <c r="K616" s="8">
        <v>28.95</v>
      </c>
      <c r="L616" s="8">
        <v>1145.0</v>
      </c>
      <c r="M616" s="8">
        <v>1165.0</v>
      </c>
    </row>
    <row r="617" ht="15.75" customHeight="1">
      <c r="A617" s="7" t="s">
        <v>101</v>
      </c>
      <c r="B617" s="7" t="s">
        <v>110</v>
      </c>
      <c r="C617" s="7">
        <v>1.0</v>
      </c>
      <c r="D617" s="7">
        <v>1.0</v>
      </c>
      <c r="E617" s="7" t="s">
        <v>13</v>
      </c>
      <c r="F617" s="8">
        <v>0.2</v>
      </c>
      <c r="G617" s="8">
        <v>0.5</v>
      </c>
      <c r="H617" s="8">
        <v>192.0</v>
      </c>
      <c r="I617" s="8">
        <v>154.0</v>
      </c>
      <c r="J617" s="8">
        <v>2.73</v>
      </c>
      <c r="K617" s="8">
        <v>1.6</v>
      </c>
      <c r="L617" s="8">
        <v>883.0</v>
      </c>
      <c r="M617" s="8">
        <v>1023.0</v>
      </c>
    </row>
    <row r="618" ht="15.75" customHeight="1">
      <c r="A618" s="7" t="s">
        <v>311</v>
      </c>
      <c r="B618" s="7" t="s">
        <v>208</v>
      </c>
      <c r="C618" s="7">
        <v>0.0</v>
      </c>
      <c r="D618" s="7">
        <v>1.0</v>
      </c>
      <c r="E618" s="7" t="s">
        <v>162</v>
      </c>
      <c r="F618" s="8">
        <v>0.0</v>
      </c>
      <c r="G618" s="8">
        <v>0.5</v>
      </c>
      <c r="H618" s="8">
        <v>180.0</v>
      </c>
      <c r="I618" s="8">
        <v>116.0</v>
      </c>
      <c r="J618" s="8">
        <v>0.3</v>
      </c>
      <c r="K618" s="8">
        <v>28.95</v>
      </c>
      <c r="L618" s="8">
        <v>932.0</v>
      </c>
      <c r="M618" s="8">
        <v>1165.0</v>
      </c>
    </row>
    <row r="619" ht="15.75" customHeight="1">
      <c r="A619" s="7" t="s">
        <v>501</v>
      </c>
      <c r="B619" s="7" t="s">
        <v>595</v>
      </c>
      <c r="C619" s="7">
        <v>6.0</v>
      </c>
      <c r="D619" s="7">
        <v>0.0</v>
      </c>
      <c r="E619" s="7" t="s">
        <v>492</v>
      </c>
      <c r="F619" s="8">
        <v>4.2</v>
      </c>
      <c r="G619" s="8">
        <v>0.4</v>
      </c>
      <c r="H619" s="8">
        <v>11.0</v>
      </c>
      <c r="I619" s="8">
        <v>92.0</v>
      </c>
      <c r="J619" s="8">
        <v>746.5</v>
      </c>
      <c r="K619" s="8">
        <v>27.65</v>
      </c>
      <c r="L619" s="8">
        <v>1659.0</v>
      </c>
      <c r="M619" s="8">
        <v>1242.0</v>
      </c>
    </row>
    <row r="620" ht="15.75" customHeight="1">
      <c r="A620" s="7" t="s">
        <v>16</v>
      </c>
      <c r="B620" s="7" t="s">
        <v>126</v>
      </c>
      <c r="C620" s="7">
        <v>6.0</v>
      </c>
      <c r="D620" s="7">
        <v>0.0</v>
      </c>
      <c r="E620" s="7" t="s">
        <v>13</v>
      </c>
      <c r="F620" s="8">
        <v>3.555555556</v>
      </c>
      <c r="G620" s="8">
        <v>0.4</v>
      </c>
      <c r="H620" s="8">
        <v>24.0</v>
      </c>
      <c r="I620" s="8">
        <v>184.0</v>
      </c>
      <c r="J620" s="8">
        <v>131.7</v>
      </c>
      <c r="K620" s="8">
        <v>1.13</v>
      </c>
      <c r="L620" s="8">
        <v>1555.0</v>
      </c>
      <c r="M620" s="8">
        <v>914.0</v>
      </c>
    </row>
    <row r="621" ht="15.75" customHeight="1">
      <c r="A621" s="7" t="s">
        <v>68</v>
      </c>
      <c r="B621" s="7" t="s">
        <v>126</v>
      </c>
      <c r="C621" s="7">
        <v>3.0</v>
      </c>
      <c r="D621" s="7">
        <v>0.0</v>
      </c>
      <c r="E621" s="7" t="s">
        <v>13</v>
      </c>
      <c r="F621" s="8">
        <v>2.0</v>
      </c>
      <c r="G621" s="8">
        <v>0.4</v>
      </c>
      <c r="H621" s="8">
        <v>109.0</v>
      </c>
      <c r="I621" s="8">
        <v>184.0</v>
      </c>
      <c r="J621" s="8">
        <v>5.33</v>
      </c>
      <c r="K621" s="8">
        <v>1.13</v>
      </c>
      <c r="L621" s="8">
        <v>1179.0</v>
      </c>
      <c r="M621" s="8">
        <v>914.0</v>
      </c>
    </row>
    <row r="622" ht="15.75" customHeight="1">
      <c r="A622" s="7" t="s">
        <v>119</v>
      </c>
      <c r="B622" s="7" t="s">
        <v>126</v>
      </c>
      <c r="C622" s="7">
        <v>2.0</v>
      </c>
      <c r="D622" s="7">
        <v>1.0</v>
      </c>
      <c r="E622" s="7" t="s">
        <v>13</v>
      </c>
      <c r="F622" s="8">
        <v>2.0</v>
      </c>
      <c r="G622" s="8">
        <v>0.4</v>
      </c>
      <c r="H622" s="8">
        <v>190.0</v>
      </c>
      <c r="I622" s="8">
        <v>184.0</v>
      </c>
      <c r="J622" s="8">
        <v>1.45</v>
      </c>
      <c r="K622" s="8">
        <v>1.13</v>
      </c>
      <c r="L622" s="8">
        <v>897.0</v>
      </c>
      <c r="M622" s="8">
        <v>914.0</v>
      </c>
    </row>
    <row r="623" ht="15.75" customHeight="1">
      <c r="A623" s="7" t="s">
        <v>75</v>
      </c>
      <c r="B623" s="7" t="s">
        <v>126</v>
      </c>
      <c r="C623" s="7">
        <v>0.0</v>
      </c>
      <c r="D623" s="7">
        <v>1.0</v>
      </c>
      <c r="E623" s="7" t="s">
        <v>13</v>
      </c>
      <c r="F623" s="8">
        <v>2.0</v>
      </c>
      <c r="G623" s="8">
        <v>0.4</v>
      </c>
      <c r="H623" s="8">
        <v>95.0</v>
      </c>
      <c r="I623" s="8">
        <v>184.0</v>
      </c>
      <c r="J623" s="8">
        <v>5.98</v>
      </c>
      <c r="K623" s="8">
        <v>1.13</v>
      </c>
      <c r="L623" s="8">
        <v>1233.0</v>
      </c>
      <c r="M623" s="8">
        <v>914.0</v>
      </c>
    </row>
    <row r="624" ht="15.75" customHeight="1">
      <c r="A624" s="7" t="s">
        <v>585</v>
      </c>
      <c r="B624" s="7" t="s">
        <v>595</v>
      </c>
      <c r="C624" s="7">
        <v>0.0</v>
      </c>
      <c r="D624" s="7">
        <v>0.0</v>
      </c>
      <c r="E624" s="7" t="s">
        <v>492</v>
      </c>
      <c r="F624" s="8">
        <v>1.6</v>
      </c>
      <c r="G624" s="8">
        <v>0.4</v>
      </c>
      <c r="H624" s="8">
        <v>64.0</v>
      </c>
      <c r="I624" s="8">
        <v>92.0</v>
      </c>
      <c r="J624" s="8">
        <v>59.3</v>
      </c>
      <c r="K624" s="8">
        <v>27.65</v>
      </c>
      <c r="L624" s="8">
        <v>1375.0</v>
      </c>
      <c r="M624" s="8">
        <v>1242.0</v>
      </c>
    </row>
    <row r="625" ht="15.75" customHeight="1">
      <c r="A625" s="7" t="s">
        <v>144</v>
      </c>
      <c r="B625" s="7" t="s">
        <v>126</v>
      </c>
      <c r="C625" s="7">
        <v>1.0</v>
      </c>
      <c r="D625" s="7">
        <v>0.0</v>
      </c>
      <c r="E625" s="7" t="s">
        <v>13</v>
      </c>
      <c r="F625" s="8">
        <v>1.5</v>
      </c>
      <c r="G625" s="8">
        <v>0.4</v>
      </c>
      <c r="H625" s="8">
        <v>158.0</v>
      </c>
      <c r="I625" s="8">
        <v>184.0</v>
      </c>
      <c r="J625" s="8">
        <v>0.75</v>
      </c>
      <c r="K625" s="8">
        <v>1.13</v>
      </c>
      <c r="L625" s="8">
        <v>1012.0</v>
      </c>
      <c r="M625" s="8">
        <v>914.0</v>
      </c>
    </row>
    <row r="626" ht="15.75" customHeight="1">
      <c r="A626" s="7" t="s">
        <v>601</v>
      </c>
      <c r="B626" s="7" t="s">
        <v>595</v>
      </c>
      <c r="C626" s="7">
        <v>1.0</v>
      </c>
      <c r="D626" s="7">
        <v>1.0</v>
      </c>
      <c r="E626" s="7" t="s">
        <v>492</v>
      </c>
      <c r="F626" s="8">
        <v>1.4</v>
      </c>
      <c r="G626" s="8">
        <v>0.4</v>
      </c>
      <c r="H626" s="8">
        <v>63.0</v>
      </c>
      <c r="I626" s="8">
        <v>92.0</v>
      </c>
      <c r="J626" s="8">
        <v>23.9</v>
      </c>
      <c r="K626" s="8">
        <v>27.65</v>
      </c>
      <c r="L626" s="8">
        <v>1380.0</v>
      </c>
      <c r="M626" s="8">
        <v>1242.0</v>
      </c>
    </row>
    <row r="627" ht="15.75" customHeight="1">
      <c r="A627" s="7" t="s">
        <v>579</v>
      </c>
      <c r="B627" s="7" t="s">
        <v>595</v>
      </c>
      <c r="C627" s="7">
        <v>1.0</v>
      </c>
      <c r="D627" s="7">
        <v>0.0</v>
      </c>
      <c r="E627" s="7" t="s">
        <v>492</v>
      </c>
      <c r="F627" s="8">
        <v>1.2</v>
      </c>
      <c r="G627" s="8">
        <v>0.4</v>
      </c>
      <c r="H627" s="8">
        <v>54.0</v>
      </c>
      <c r="I627" s="8">
        <v>92.0</v>
      </c>
      <c r="J627" s="8">
        <v>76.35</v>
      </c>
      <c r="K627" s="8">
        <v>27.65</v>
      </c>
      <c r="L627" s="8">
        <v>1428.0</v>
      </c>
      <c r="M627" s="8">
        <v>1242.0</v>
      </c>
    </row>
    <row r="628" ht="15.75" customHeight="1">
      <c r="A628" s="7" t="s">
        <v>649</v>
      </c>
      <c r="B628" s="7" t="s">
        <v>595</v>
      </c>
      <c r="C628" s="7">
        <v>0.0</v>
      </c>
      <c r="D628" s="7">
        <v>1.0</v>
      </c>
      <c r="E628" s="7" t="s">
        <v>492</v>
      </c>
      <c r="F628" s="8">
        <v>0.2</v>
      </c>
      <c r="G628" s="8">
        <v>0.4</v>
      </c>
      <c r="H628" s="8">
        <v>194.0</v>
      </c>
      <c r="I628" s="8">
        <v>92.0</v>
      </c>
      <c r="J628" s="8">
        <v>0.9</v>
      </c>
      <c r="K628" s="8">
        <v>27.65</v>
      </c>
      <c r="L628" s="8">
        <v>874.0</v>
      </c>
      <c r="M628" s="8">
        <v>1242.0</v>
      </c>
    </row>
    <row r="629" ht="15.75" customHeight="1">
      <c r="A629" s="7" t="s">
        <v>426</v>
      </c>
      <c r="B629" s="7" t="s">
        <v>451</v>
      </c>
      <c r="C629" s="7">
        <v>1.0</v>
      </c>
      <c r="D629" s="7">
        <v>0.0</v>
      </c>
      <c r="E629" s="7" t="s">
        <v>427</v>
      </c>
      <c r="F629" s="8">
        <v>2.875</v>
      </c>
      <c r="G629" s="8">
        <v>0.333333333</v>
      </c>
      <c r="H629" s="8">
        <v>1.0</v>
      </c>
      <c r="I629" s="8">
        <v>56.0</v>
      </c>
      <c r="J629" s="7">
        <v>1090.0</v>
      </c>
      <c r="K629" s="8">
        <v>41.25</v>
      </c>
      <c r="L629" s="8">
        <v>1838.0</v>
      </c>
      <c r="M629" s="8">
        <v>1405.0</v>
      </c>
    </row>
    <row r="630" ht="15.75" customHeight="1">
      <c r="A630" s="7" t="s">
        <v>439</v>
      </c>
      <c r="B630" s="7" t="s">
        <v>451</v>
      </c>
      <c r="C630" s="7">
        <v>1.0</v>
      </c>
      <c r="D630" s="7">
        <v>0.0</v>
      </c>
      <c r="E630" s="7" t="s">
        <v>427</v>
      </c>
      <c r="F630" s="8">
        <v>2.111111111</v>
      </c>
      <c r="G630" s="8">
        <v>0.333333333</v>
      </c>
      <c r="H630" s="8">
        <v>44.0</v>
      </c>
      <c r="I630" s="8">
        <v>56.0</v>
      </c>
      <c r="J630" s="8">
        <v>125.8</v>
      </c>
      <c r="K630" s="8">
        <v>41.25</v>
      </c>
      <c r="L630" s="8">
        <v>1464.0</v>
      </c>
      <c r="M630" s="8">
        <v>1405.0</v>
      </c>
    </row>
    <row r="631" ht="15.75" customHeight="1">
      <c r="A631" s="7" t="s">
        <v>289</v>
      </c>
      <c r="B631" s="7" t="s">
        <v>277</v>
      </c>
      <c r="C631" s="7">
        <v>0.0</v>
      </c>
      <c r="D631" s="7">
        <v>1.0</v>
      </c>
      <c r="E631" s="7" t="s">
        <v>162</v>
      </c>
      <c r="F631" s="8">
        <v>2.0</v>
      </c>
      <c r="G631" s="8">
        <v>0.333333333</v>
      </c>
      <c r="H631" s="8">
        <v>136.0</v>
      </c>
      <c r="I631" s="8">
        <v>90.0</v>
      </c>
      <c r="J631" s="8">
        <v>2.13</v>
      </c>
      <c r="K631" s="8">
        <v>4.43</v>
      </c>
      <c r="L631" s="8">
        <v>1095.0</v>
      </c>
      <c r="M631" s="8">
        <v>1265.0</v>
      </c>
    </row>
    <row r="632" ht="15.75" customHeight="1">
      <c r="A632" s="7" t="s">
        <v>454</v>
      </c>
      <c r="B632" s="7" t="s">
        <v>451</v>
      </c>
      <c r="C632" s="7">
        <v>3.0</v>
      </c>
      <c r="D632" s="7">
        <v>1.0</v>
      </c>
      <c r="E632" s="7" t="s">
        <v>427</v>
      </c>
      <c r="F632" s="8">
        <v>1.888888889</v>
      </c>
      <c r="G632" s="8">
        <v>0.333333333</v>
      </c>
      <c r="H632" s="8">
        <v>81.0</v>
      </c>
      <c r="I632" s="8">
        <v>56.0</v>
      </c>
      <c r="J632" s="8">
        <v>13.38</v>
      </c>
      <c r="K632" s="8">
        <v>41.25</v>
      </c>
      <c r="L632" s="8">
        <v>1299.0</v>
      </c>
      <c r="M632" s="8">
        <v>1405.0</v>
      </c>
    </row>
    <row r="633" ht="15.75" customHeight="1">
      <c r="A633" s="7" t="s">
        <v>173</v>
      </c>
      <c r="B633" s="7" t="s">
        <v>277</v>
      </c>
      <c r="C633" s="7">
        <v>1.0</v>
      </c>
      <c r="D633" s="7">
        <v>0.0</v>
      </c>
      <c r="E633" s="7" t="s">
        <v>162</v>
      </c>
      <c r="F633" s="8">
        <v>1.75</v>
      </c>
      <c r="G633" s="8">
        <v>0.333333333</v>
      </c>
      <c r="H633" s="8">
        <v>46.0</v>
      </c>
      <c r="I633" s="8">
        <v>90.0</v>
      </c>
      <c r="J633" s="8">
        <v>185.6</v>
      </c>
      <c r="K633" s="8">
        <v>4.43</v>
      </c>
      <c r="L633" s="8">
        <v>1443.0</v>
      </c>
      <c r="M633" s="8">
        <v>1265.0</v>
      </c>
    </row>
    <row r="634" ht="15.75" customHeight="1">
      <c r="A634" s="7" t="s">
        <v>214</v>
      </c>
      <c r="B634" s="7" t="s">
        <v>232</v>
      </c>
      <c r="C634" s="7">
        <v>0.0</v>
      </c>
      <c r="D634" s="7">
        <v>1.0</v>
      </c>
      <c r="E634" s="7" t="s">
        <v>162</v>
      </c>
      <c r="F634" s="8">
        <v>1.75</v>
      </c>
      <c r="G634" s="8">
        <v>0.333333333</v>
      </c>
      <c r="H634" s="8">
        <v>120.0</v>
      </c>
      <c r="I634" s="8">
        <v>121.0</v>
      </c>
      <c r="J634" s="8">
        <v>31.7</v>
      </c>
      <c r="K634" s="8">
        <v>17.63</v>
      </c>
      <c r="L634" s="8">
        <v>1149.0</v>
      </c>
      <c r="M634" s="8">
        <v>1148.0</v>
      </c>
    </row>
    <row r="635" ht="15.75" customHeight="1">
      <c r="A635" s="7" t="s">
        <v>430</v>
      </c>
      <c r="B635" s="7" t="s">
        <v>451</v>
      </c>
      <c r="C635" s="7">
        <v>3.0</v>
      </c>
      <c r="D635" s="7">
        <v>0.0</v>
      </c>
      <c r="E635" s="7" t="s">
        <v>427</v>
      </c>
      <c r="F635" s="8">
        <v>1.555555556</v>
      </c>
      <c r="G635" s="8">
        <v>0.333333333</v>
      </c>
      <c r="H635" s="8">
        <v>3.0</v>
      </c>
      <c r="I635" s="8">
        <v>56.0</v>
      </c>
      <c r="J635" s="7">
        <v>608.0</v>
      </c>
      <c r="K635" s="8">
        <v>41.25</v>
      </c>
      <c r="L635" s="8">
        <v>1771.0</v>
      </c>
      <c r="M635" s="8">
        <v>1405.0</v>
      </c>
    </row>
    <row r="636" ht="15.75" customHeight="1">
      <c r="A636" s="7" t="s">
        <v>433</v>
      </c>
      <c r="B636" s="7" t="s">
        <v>451</v>
      </c>
      <c r="C636" s="7">
        <v>4.0</v>
      </c>
      <c r="D636" s="7">
        <v>1.0</v>
      </c>
      <c r="E636" s="7" t="s">
        <v>427</v>
      </c>
      <c r="F636" s="8">
        <v>1.333333333</v>
      </c>
      <c r="G636" s="8">
        <v>0.333333333</v>
      </c>
      <c r="H636" s="8">
        <v>13.0</v>
      </c>
      <c r="I636" s="8">
        <v>56.0</v>
      </c>
      <c r="J636" s="8">
        <v>395.4</v>
      </c>
      <c r="K636" s="8">
        <v>41.25</v>
      </c>
      <c r="L636" s="8">
        <v>1641.0</v>
      </c>
      <c r="M636" s="8">
        <v>1405.0</v>
      </c>
    </row>
    <row r="637" ht="15.75" customHeight="1">
      <c r="A637" s="7" t="s">
        <v>448</v>
      </c>
      <c r="B637" s="7" t="s">
        <v>451</v>
      </c>
      <c r="C637" s="7">
        <v>1.0</v>
      </c>
      <c r="D637" s="7">
        <v>0.0</v>
      </c>
      <c r="E637" s="7" t="s">
        <v>427</v>
      </c>
      <c r="F637" s="8">
        <v>1.333333333</v>
      </c>
      <c r="G637" s="8">
        <v>0.333333333</v>
      </c>
      <c r="H637" s="8">
        <v>21.0</v>
      </c>
      <c r="I637" s="8">
        <v>56.0</v>
      </c>
      <c r="J637" s="8">
        <v>56.68</v>
      </c>
      <c r="K637" s="8">
        <v>41.25</v>
      </c>
      <c r="L637" s="8">
        <v>1562.0</v>
      </c>
      <c r="M637" s="8">
        <v>1405.0</v>
      </c>
    </row>
    <row r="638" ht="15.75" customHeight="1">
      <c r="A638" s="7" t="s">
        <v>211</v>
      </c>
      <c r="B638" s="7" t="s">
        <v>232</v>
      </c>
      <c r="C638" s="7">
        <v>1.0</v>
      </c>
      <c r="D638" s="7">
        <v>0.0</v>
      </c>
      <c r="E638" s="7" t="s">
        <v>162</v>
      </c>
      <c r="F638" s="8">
        <v>1.333333333</v>
      </c>
      <c r="G638" s="8">
        <v>0.333333333</v>
      </c>
      <c r="H638" s="8">
        <v>79.0</v>
      </c>
      <c r="I638" s="8">
        <v>121.0</v>
      </c>
      <c r="J638" s="8">
        <v>35.33</v>
      </c>
      <c r="K638" s="8">
        <v>17.63</v>
      </c>
      <c r="L638" s="8">
        <v>1302.0</v>
      </c>
      <c r="M638" s="8">
        <v>1148.0</v>
      </c>
    </row>
    <row r="639" ht="15.75" customHeight="1">
      <c r="A639" s="7" t="s">
        <v>183</v>
      </c>
      <c r="B639" s="7" t="s">
        <v>232</v>
      </c>
      <c r="C639" s="7">
        <v>1.0</v>
      </c>
      <c r="D639" s="7">
        <v>0.0</v>
      </c>
      <c r="E639" s="7" t="s">
        <v>162</v>
      </c>
      <c r="F639" s="8">
        <v>1.25</v>
      </c>
      <c r="G639" s="8">
        <v>0.333333333</v>
      </c>
      <c r="H639" s="8">
        <v>40.0</v>
      </c>
      <c r="I639" s="8">
        <v>121.0</v>
      </c>
      <c r="J639" s="8">
        <v>142.65</v>
      </c>
      <c r="K639" s="8">
        <v>17.63</v>
      </c>
      <c r="L639" s="8">
        <v>1483.0</v>
      </c>
      <c r="M639" s="8">
        <v>1148.0</v>
      </c>
    </row>
    <row r="640" ht="15.75" customHeight="1">
      <c r="A640" s="7" t="s">
        <v>436</v>
      </c>
      <c r="B640" s="7" t="s">
        <v>451</v>
      </c>
      <c r="C640" s="7">
        <v>3.0</v>
      </c>
      <c r="D640" s="7">
        <v>0.0</v>
      </c>
      <c r="E640" s="7" t="s">
        <v>427</v>
      </c>
      <c r="F640" s="8">
        <v>1.222222222</v>
      </c>
      <c r="G640" s="8">
        <v>0.333333333</v>
      </c>
      <c r="H640" s="8">
        <v>17.0</v>
      </c>
      <c r="I640" s="8">
        <v>56.0</v>
      </c>
      <c r="J640" s="8">
        <v>294.9</v>
      </c>
      <c r="K640" s="8">
        <v>41.25</v>
      </c>
      <c r="L640" s="8">
        <v>1604.0</v>
      </c>
      <c r="M640" s="8">
        <v>1405.0</v>
      </c>
    </row>
    <row r="641" ht="15.75" customHeight="1">
      <c r="A641" s="7" t="s">
        <v>445</v>
      </c>
      <c r="B641" s="7" t="s">
        <v>451</v>
      </c>
      <c r="C641" s="7">
        <v>3.0</v>
      </c>
      <c r="D641" s="7">
        <v>0.0</v>
      </c>
      <c r="E641" s="7" t="s">
        <v>427</v>
      </c>
      <c r="F641" s="8">
        <v>1.222222222</v>
      </c>
      <c r="G641" s="8">
        <v>0.333333333</v>
      </c>
      <c r="H641" s="8">
        <v>29.0</v>
      </c>
      <c r="I641" s="8">
        <v>56.0</v>
      </c>
      <c r="J641" s="8">
        <v>75.85</v>
      </c>
      <c r="K641" s="8">
        <v>41.25</v>
      </c>
      <c r="L641" s="8">
        <v>1515.0</v>
      </c>
      <c r="M641" s="8">
        <v>1405.0</v>
      </c>
    </row>
    <row r="642" ht="15.75" customHeight="1">
      <c r="A642" s="7" t="s">
        <v>442</v>
      </c>
      <c r="B642" s="7" t="s">
        <v>451</v>
      </c>
      <c r="C642" s="7">
        <v>2.0</v>
      </c>
      <c r="D642" s="7">
        <v>1.0</v>
      </c>
      <c r="E642" s="7" t="s">
        <v>427</v>
      </c>
      <c r="F642" s="8">
        <v>1.111111111</v>
      </c>
      <c r="G642" s="8">
        <v>0.333333333</v>
      </c>
      <c r="H642" s="8">
        <v>50.0</v>
      </c>
      <c r="I642" s="8">
        <v>56.0</v>
      </c>
      <c r="J642" s="8">
        <v>96.05</v>
      </c>
      <c r="K642" s="8">
        <v>41.25</v>
      </c>
      <c r="L642" s="8">
        <v>1440.0</v>
      </c>
      <c r="M642" s="8">
        <v>1405.0</v>
      </c>
    </row>
    <row r="643" ht="15.75" customHeight="1">
      <c r="A643" s="7" t="s">
        <v>220</v>
      </c>
      <c r="B643" s="7" t="s">
        <v>277</v>
      </c>
      <c r="C643" s="7">
        <v>0.0</v>
      </c>
      <c r="D643" s="7">
        <v>0.0</v>
      </c>
      <c r="E643" s="7" t="s">
        <v>162</v>
      </c>
      <c r="F643" s="8">
        <v>0.666666667</v>
      </c>
      <c r="G643" s="8">
        <v>0.333333333</v>
      </c>
      <c r="H643" s="8">
        <v>102.0</v>
      </c>
      <c r="I643" s="8">
        <v>90.0</v>
      </c>
      <c r="J643" s="8">
        <v>17.33</v>
      </c>
      <c r="K643" s="8">
        <v>4.43</v>
      </c>
      <c r="L643" s="8">
        <v>1202.0</v>
      </c>
      <c r="M643" s="8">
        <v>1265.0</v>
      </c>
    </row>
    <row r="644" ht="15.75" customHeight="1">
      <c r="A644" s="7" t="s">
        <v>512</v>
      </c>
      <c r="B644" s="7" t="s">
        <v>620</v>
      </c>
      <c r="C644" s="7">
        <v>8.0</v>
      </c>
      <c r="D644" s="7">
        <v>0.0</v>
      </c>
      <c r="E644" s="7" t="s">
        <v>492</v>
      </c>
      <c r="F644" s="8">
        <v>4.25</v>
      </c>
      <c r="G644" s="8">
        <v>0.25</v>
      </c>
      <c r="H644" s="8">
        <v>2.0</v>
      </c>
      <c r="I644" s="8">
        <v>96.0</v>
      </c>
      <c r="J644" s="7">
        <v>559.0</v>
      </c>
      <c r="K644" s="8">
        <v>12.65</v>
      </c>
      <c r="L644" s="8">
        <v>1822.0</v>
      </c>
      <c r="M644" s="8">
        <v>1227.0</v>
      </c>
    </row>
    <row r="645" ht="15.75" customHeight="1">
      <c r="A645" s="7" t="s">
        <v>28</v>
      </c>
      <c r="B645" s="7" t="s">
        <v>93</v>
      </c>
      <c r="C645" s="7">
        <v>2.0</v>
      </c>
      <c r="D645" s="7">
        <v>0.0</v>
      </c>
      <c r="E645" s="7" t="s">
        <v>13</v>
      </c>
      <c r="F645" s="8">
        <v>3.5</v>
      </c>
      <c r="G645" s="8">
        <v>0.25</v>
      </c>
      <c r="H645" s="8">
        <v>77.0</v>
      </c>
      <c r="I645" s="8">
        <v>94.0</v>
      </c>
      <c r="J645" s="8">
        <v>25.65</v>
      </c>
      <c r="K645" s="8">
        <v>4.4</v>
      </c>
      <c r="L645" s="8">
        <v>1307.0</v>
      </c>
      <c r="M645" s="8">
        <v>1234.0</v>
      </c>
    </row>
    <row r="646" ht="15.75" customHeight="1">
      <c r="A646" s="7" t="s">
        <v>20</v>
      </c>
      <c r="B646" s="7" t="s">
        <v>59</v>
      </c>
      <c r="C646" s="7">
        <v>3.0</v>
      </c>
      <c r="D646" s="7">
        <v>0.0</v>
      </c>
      <c r="E646" s="7" t="s">
        <v>13</v>
      </c>
      <c r="F646" s="8">
        <v>3.0</v>
      </c>
      <c r="G646" s="8">
        <v>0.25</v>
      </c>
      <c r="H646" s="8">
        <v>22.0</v>
      </c>
      <c r="I646" s="8">
        <v>85.0</v>
      </c>
      <c r="J646" s="8">
        <v>68.58</v>
      </c>
      <c r="K646" s="8">
        <v>6.95</v>
      </c>
      <c r="L646" s="8">
        <v>1559.0</v>
      </c>
      <c r="M646" s="8">
        <v>1289.0</v>
      </c>
    </row>
    <row r="647" ht="15.75" customHeight="1">
      <c r="A647" s="7" t="s">
        <v>32</v>
      </c>
      <c r="B647" s="7" t="s">
        <v>93</v>
      </c>
      <c r="C647" s="7">
        <v>5.0</v>
      </c>
      <c r="D647" s="7">
        <v>0.0</v>
      </c>
      <c r="E647" s="7" t="s">
        <v>13</v>
      </c>
      <c r="F647" s="8">
        <v>2.555555556</v>
      </c>
      <c r="G647" s="8">
        <v>0.25</v>
      </c>
      <c r="H647" s="8">
        <v>53.0</v>
      </c>
      <c r="I647" s="8">
        <v>94.0</v>
      </c>
      <c r="J647" s="8">
        <v>23.1</v>
      </c>
      <c r="K647" s="8">
        <v>4.4</v>
      </c>
      <c r="L647" s="8">
        <v>1436.0</v>
      </c>
      <c r="M647" s="8">
        <v>1234.0</v>
      </c>
    </row>
    <row r="648" ht="15.75" customHeight="1">
      <c r="A648" s="7" t="s">
        <v>161</v>
      </c>
      <c r="B648" s="7" t="s">
        <v>269</v>
      </c>
      <c r="C648" s="7">
        <v>2.0</v>
      </c>
      <c r="D648" s="7">
        <v>1.0</v>
      </c>
      <c r="E648" s="7" t="s">
        <v>162</v>
      </c>
      <c r="F648" s="8">
        <v>2.333333333</v>
      </c>
      <c r="G648" s="8">
        <v>0.25</v>
      </c>
      <c r="H648" s="8">
        <v>52.0</v>
      </c>
      <c r="I648" s="8">
        <v>122.0</v>
      </c>
      <c r="J648" s="8">
        <v>380.95</v>
      </c>
      <c r="K648" s="8">
        <v>4.35</v>
      </c>
      <c r="L648" s="8">
        <v>1436.0</v>
      </c>
      <c r="M648" s="8">
        <v>1145.0</v>
      </c>
    </row>
    <row r="649" ht="15.75" customHeight="1">
      <c r="A649" s="7" t="s">
        <v>551</v>
      </c>
      <c r="B649" s="7" t="s">
        <v>620</v>
      </c>
      <c r="C649" s="7">
        <v>5.0</v>
      </c>
      <c r="D649" s="7">
        <v>1.0</v>
      </c>
      <c r="E649" s="7" t="s">
        <v>492</v>
      </c>
      <c r="F649" s="8">
        <v>1.666666667</v>
      </c>
      <c r="G649" s="8">
        <v>0.25</v>
      </c>
      <c r="H649" s="8">
        <v>19.0</v>
      </c>
      <c r="I649" s="8">
        <v>96.0</v>
      </c>
      <c r="J649" s="8">
        <v>130.85</v>
      </c>
      <c r="K649" s="8">
        <v>12.65</v>
      </c>
      <c r="L649" s="8">
        <v>1582.0</v>
      </c>
      <c r="M649" s="8">
        <v>1227.0</v>
      </c>
    </row>
    <row r="650" ht="15.75" customHeight="1">
      <c r="A650" s="7" t="s">
        <v>186</v>
      </c>
      <c r="B650" s="7" t="s">
        <v>269</v>
      </c>
      <c r="C650" s="7">
        <v>2.0</v>
      </c>
      <c r="D650" s="7">
        <v>0.0</v>
      </c>
      <c r="E650" s="7" t="s">
        <v>162</v>
      </c>
      <c r="F650" s="8">
        <v>1.5</v>
      </c>
      <c r="G650" s="8">
        <v>0.25</v>
      </c>
      <c r="H650" s="8">
        <v>38.0</v>
      </c>
      <c r="I650" s="8">
        <v>122.0</v>
      </c>
      <c r="J650" s="8">
        <v>114.75</v>
      </c>
      <c r="K650" s="8">
        <v>4.35</v>
      </c>
      <c r="L650" s="8">
        <v>1485.0</v>
      </c>
      <c r="M650" s="8">
        <v>1145.0</v>
      </c>
    </row>
    <row r="651" ht="15.75" customHeight="1">
      <c r="A651" s="7" t="s">
        <v>628</v>
      </c>
      <c r="B651" s="7" t="s">
        <v>620</v>
      </c>
      <c r="C651" s="7">
        <v>2.0</v>
      </c>
      <c r="D651" s="7">
        <v>0.0</v>
      </c>
      <c r="E651" s="7" t="s">
        <v>492</v>
      </c>
      <c r="F651" s="8">
        <v>1.5</v>
      </c>
      <c r="G651" s="8">
        <v>0.25</v>
      </c>
      <c r="H651" s="8">
        <v>110.0</v>
      </c>
      <c r="I651" s="8">
        <v>96.0</v>
      </c>
      <c r="J651" s="8">
        <v>8.93</v>
      </c>
      <c r="K651" s="8">
        <v>12.65</v>
      </c>
      <c r="L651" s="8">
        <v>1177.0</v>
      </c>
      <c r="M651" s="8">
        <v>1227.0</v>
      </c>
    </row>
    <row r="652" ht="15.75" customHeight="1">
      <c r="A652" s="7" t="s">
        <v>223</v>
      </c>
      <c r="B652" s="7" t="s">
        <v>260</v>
      </c>
      <c r="C652" s="7">
        <v>1.0</v>
      </c>
      <c r="D652" s="7">
        <v>0.0</v>
      </c>
      <c r="E652" s="7" t="s">
        <v>162</v>
      </c>
      <c r="F652" s="8">
        <v>1.333333333</v>
      </c>
      <c r="G652" s="8">
        <v>0.25</v>
      </c>
      <c r="H652" s="8">
        <v>73.0</v>
      </c>
      <c r="I652" s="8">
        <v>150.0</v>
      </c>
      <c r="J652" s="8">
        <v>22.98</v>
      </c>
      <c r="K652" s="8">
        <v>7.71</v>
      </c>
      <c r="L652" s="8">
        <v>1331.0</v>
      </c>
      <c r="M652" s="8">
        <v>1051.0</v>
      </c>
    </row>
    <row r="653" ht="15.75" customHeight="1">
      <c r="A653" s="7" t="s">
        <v>176</v>
      </c>
      <c r="B653" s="7" t="s">
        <v>238</v>
      </c>
      <c r="C653" s="7">
        <v>3.0</v>
      </c>
      <c r="D653" s="7">
        <v>1.0</v>
      </c>
      <c r="E653" s="7" t="s">
        <v>162</v>
      </c>
      <c r="F653" s="8">
        <v>1.25</v>
      </c>
      <c r="G653" s="8">
        <v>0.25</v>
      </c>
      <c r="H653" s="8">
        <v>60.0</v>
      </c>
      <c r="I653" s="8">
        <v>123.0</v>
      </c>
      <c r="J653" s="8">
        <v>206.4</v>
      </c>
      <c r="K653" s="8">
        <v>14.68</v>
      </c>
      <c r="L653" s="8">
        <v>1393.0</v>
      </c>
      <c r="M653" s="8">
        <v>1139.0</v>
      </c>
    </row>
    <row r="654" ht="15.75" customHeight="1">
      <c r="A654" s="7" t="s">
        <v>104</v>
      </c>
      <c r="B654" s="7" t="s">
        <v>93</v>
      </c>
      <c r="C654" s="7">
        <v>2.0</v>
      </c>
      <c r="D654" s="7">
        <v>1.0</v>
      </c>
      <c r="E654" s="7" t="s">
        <v>13</v>
      </c>
      <c r="F654" s="8">
        <v>1.25</v>
      </c>
      <c r="G654" s="8">
        <v>0.25</v>
      </c>
      <c r="H654" s="8">
        <v>159.0</v>
      </c>
      <c r="I654" s="8">
        <v>94.0</v>
      </c>
      <c r="J654" s="8">
        <v>2.5</v>
      </c>
      <c r="K654" s="8">
        <v>4.4</v>
      </c>
      <c r="L654" s="8">
        <v>1005.0</v>
      </c>
      <c r="M654" s="8">
        <v>1234.0</v>
      </c>
    </row>
    <row r="655" ht="15.75" customHeight="1">
      <c r="A655" s="7" t="s">
        <v>49</v>
      </c>
      <c r="B655" s="7" t="s">
        <v>59</v>
      </c>
      <c r="C655" s="7">
        <v>0.0</v>
      </c>
      <c r="D655" s="7">
        <v>0.0</v>
      </c>
      <c r="E655" s="7" t="s">
        <v>13</v>
      </c>
      <c r="F655" s="8">
        <v>1.111111111</v>
      </c>
      <c r="G655" s="8">
        <v>0.25</v>
      </c>
      <c r="H655" s="8">
        <v>70.0</v>
      </c>
      <c r="I655" s="8">
        <v>85.0</v>
      </c>
      <c r="J655" s="8">
        <v>15.1</v>
      </c>
      <c r="K655" s="8">
        <v>6.95</v>
      </c>
      <c r="L655" s="8">
        <v>1339.0</v>
      </c>
      <c r="M655" s="8">
        <v>1289.0</v>
      </c>
    </row>
    <row r="656" ht="15.75" customHeight="1">
      <c r="A656" s="7" t="s">
        <v>167</v>
      </c>
      <c r="B656" s="7" t="s">
        <v>260</v>
      </c>
      <c r="C656" s="7">
        <v>2.0</v>
      </c>
      <c r="D656" s="7">
        <v>0.0</v>
      </c>
      <c r="E656" s="7" t="s">
        <v>162</v>
      </c>
      <c r="F656" s="8">
        <v>1.0</v>
      </c>
      <c r="G656" s="8">
        <v>0.25</v>
      </c>
      <c r="H656" s="8">
        <v>31.0</v>
      </c>
      <c r="I656" s="8">
        <v>150.0</v>
      </c>
      <c r="J656" s="8">
        <v>255.9</v>
      </c>
      <c r="K656" s="8">
        <v>7.71</v>
      </c>
      <c r="L656" s="8">
        <v>1505.0</v>
      </c>
      <c r="M656" s="8">
        <v>1051.0</v>
      </c>
    </row>
    <row r="657" ht="15.75" customHeight="1">
      <c r="A657" s="7" t="s">
        <v>235</v>
      </c>
      <c r="B657" s="7" t="s">
        <v>238</v>
      </c>
      <c r="C657" s="7">
        <v>1.0</v>
      </c>
      <c r="D657" s="7">
        <v>0.0</v>
      </c>
      <c r="E657" s="7" t="s">
        <v>162</v>
      </c>
      <c r="F657" s="8">
        <v>1.0</v>
      </c>
      <c r="G657" s="8">
        <v>0.25</v>
      </c>
      <c r="H657" s="8">
        <v>68.0</v>
      </c>
      <c r="I657" s="8">
        <v>123.0</v>
      </c>
      <c r="J657" s="8">
        <v>14.9</v>
      </c>
      <c r="K657" s="8">
        <v>14.68</v>
      </c>
      <c r="L657" s="8">
        <v>1351.0</v>
      </c>
      <c r="M657" s="8">
        <v>1139.0</v>
      </c>
    </row>
    <row r="658" ht="15.75" customHeight="1">
      <c r="A658" s="7" t="s">
        <v>258</v>
      </c>
      <c r="B658" s="7" t="s">
        <v>260</v>
      </c>
      <c r="C658" s="7">
        <v>1.0</v>
      </c>
      <c r="D658" s="7">
        <v>0.0</v>
      </c>
      <c r="E658" s="7" t="s">
        <v>162</v>
      </c>
      <c r="F658" s="8">
        <v>1.0</v>
      </c>
      <c r="G658" s="8">
        <v>0.25</v>
      </c>
      <c r="H658" s="8">
        <v>113.0</v>
      </c>
      <c r="I658" s="8">
        <v>150.0</v>
      </c>
      <c r="J658" s="8">
        <v>6.68</v>
      </c>
      <c r="K658" s="8">
        <v>7.71</v>
      </c>
      <c r="L658" s="8">
        <v>1170.0</v>
      </c>
      <c r="M658" s="8">
        <v>1051.0</v>
      </c>
    </row>
    <row r="659" ht="15.75" customHeight="1">
      <c r="A659" s="7" t="s">
        <v>296</v>
      </c>
      <c r="B659" s="7" t="s">
        <v>238</v>
      </c>
      <c r="C659" s="7">
        <v>1.0</v>
      </c>
      <c r="D659" s="7">
        <v>0.0</v>
      </c>
      <c r="E659" s="7" t="s">
        <v>162</v>
      </c>
      <c r="F659" s="8">
        <v>1.0</v>
      </c>
      <c r="G659" s="8">
        <v>0.25</v>
      </c>
      <c r="H659" s="8">
        <v>204.0</v>
      </c>
      <c r="I659" s="8">
        <v>123.0</v>
      </c>
      <c r="J659" s="8">
        <v>0.8</v>
      </c>
      <c r="K659" s="8">
        <v>14.68</v>
      </c>
      <c r="L659" s="8">
        <v>855.0</v>
      </c>
      <c r="M659" s="8">
        <v>1139.0</v>
      </c>
    </row>
    <row r="660" ht="15.75" customHeight="1">
      <c r="A660" s="7" t="s">
        <v>148</v>
      </c>
      <c r="B660" s="7" t="s">
        <v>93</v>
      </c>
      <c r="C660" s="7">
        <v>1.0</v>
      </c>
      <c r="D660" s="7">
        <v>0.0</v>
      </c>
      <c r="E660" s="7" t="s">
        <v>13</v>
      </c>
      <c r="F660" s="8">
        <v>1.0</v>
      </c>
      <c r="G660" s="8">
        <v>0.25</v>
      </c>
      <c r="H660" s="8">
        <v>153.0</v>
      </c>
      <c r="I660" s="8">
        <v>94.0</v>
      </c>
      <c r="J660" s="8">
        <v>0.725</v>
      </c>
      <c r="K660" s="8">
        <v>4.4</v>
      </c>
      <c r="L660" s="8">
        <v>1024.0</v>
      </c>
      <c r="M660" s="8">
        <v>1234.0</v>
      </c>
    </row>
    <row r="661" ht="15.75" customHeight="1">
      <c r="A661" s="7" t="s">
        <v>208</v>
      </c>
      <c r="B661" s="7" t="s">
        <v>269</v>
      </c>
      <c r="C661" s="7">
        <v>1.0</v>
      </c>
      <c r="D661" s="7">
        <v>0.0</v>
      </c>
      <c r="E661" s="7" t="s">
        <v>162</v>
      </c>
      <c r="F661" s="8">
        <v>0.75</v>
      </c>
      <c r="G661" s="8">
        <v>0.25</v>
      </c>
      <c r="H661" s="8">
        <v>116.0</v>
      </c>
      <c r="I661" s="8">
        <v>122.0</v>
      </c>
      <c r="J661" s="8">
        <v>28.95</v>
      </c>
      <c r="K661" s="8">
        <v>4.35</v>
      </c>
      <c r="L661" s="8">
        <v>1165.0</v>
      </c>
      <c r="M661" s="8">
        <v>1145.0</v>
      </c>
    </row>
    <row r="662" ht="15.75" customHeight="1">
      <c r="A662" s="7" t="s">
        <v>293</v>
      </c>
      <c r="B662" s="7" t="s">
        <v>238</v>
      </c>
      <c r="C662" s="7">
        <v>1.0</v>
      </c>
      <c r="D662" s="7">
        <v>0.0</v>
      </c>
      <c r="E662" s="7" t="s">
        <v>162</v>
      </c>
      <c r="F662" s="8">
        <v>0.75</v>
      </c>
      <c r="G662" s="8">
        <v>0.25</v>
      </c>
      <c r="H662" s="8">
        <v>138.0</v>
      </c>
      <c r="I662" s="8">
        <v>123.0</v>
      </c>
      <c r="J662" s="8">
        <v>1.25</v>
      </c>
      <c r="K662" s="8">
        <v>14.68</v>
      </c>
      <c r="L662" s="8">
        <v>1088.0</v>
      </c>
      <c r="M662" s="8">
        <v>1139.0</v>
      </c>
    </row>
    <row r="663" ht="15.75" customHeight="1">
      <c r="A663" s="7" t="s">
        <v>138</v>
      </c>
      <c r="B663" s="7" t="s">
        <v>59</v>
      </c>
      <c r="C663" s="7">
        <v>0.0</v>
      </c>
      <c r="D663" s="7">
        <v>1.0</v>
      </c>
      <c r="E663" s="7" t="s">
        <v>13</v>
      </c>
      <c r="F663" s="8">
        <v>0.6</v>
      </c>
      <c r="G663" s="8">
        <v>0.25</v>
      </c>
      <c r="H663" s="8">
        <v>174.0</v>
      </c>
      <c r="I663" s="8">
        <v>85.0</v>
      </c>
      <c r="J663" s="8">
        <v>0.98</v>
      </c>
      <c r="K663" s="8">
        <v>6.95</v>
      </c>
      <c r="L663" s="8">
        <v>954.0</v>
      </c>
      <c r="M663" s="8">
        <v>1289.0</v>
      </c>
    </row>
    <row r="664" ht="15.75" customHeight="1">
      <c r="A664" s="7" t="s">
        <v>99</v>
      </c>
      <c r="B664" s="7" t="s">
        <v>59</v>
      </c>
      <c r="C664" s="7">
        <v>0.0</v>
      </c>
      <c r="D664" s="7">
        <v>0.0</v>
      </c>
      <c r="E664" s="7" t="s">
        <v>13</v>
      </c>
      <c r="F664" s="8">
        <v>0.5</v>
      </c>
      <c r="G664" s="8">
        <v>0.25</v>
      </c>
      <c r="H664" s="8">
        <v>147.0</v>
      </c>
      <c r="I664" s="8">
        <v>85.0</v>
      </c>
      <c r="J664" s="8">
        <v>4.53</v>
      </c>
      <c r="K664" s="8">
        <v>6.95</v>
      </c>
      <c r="L664" s="8">
        <v>1058.0</v>
      </c>
      <c r="M664" s="8">
        <v>1289.0</v>
      </c>
    </row>
    <row r="665" ht="15.75" customHeight="1">
      <c r="A665" s="7" t="s">
        <v>305</v>
      </c>
      <c r="B665" s="7" t="s">
        <v>260</v>
      </c>
      <c r="C665" s="7">
        <v>0.0</v>
      </c>
      <c r="D665" s="7">
        <v>1.0</v>
      </c>
      <c r="E665" s="7" t="s">
        <v>162</v>
      </c>
      <c r="F665" s="8">
        <v>0.333333333</v>
      </c>
      <c r="G665" s="8">
        <v>0.25</v>
      </c>
      <c r="H665" s="8">
        <v>133.0</v>
      </c>
      <c r="I665" s="8">
        <v>150.0</v>
      </c>
      <c r="J665" s="8">
        <v>0.475</v>
      </c>
      <c r="K665" s="8">
        <v>7.71</v>
      </c>
      <c r="L665" s="8">
        <v>1116.0</v>
      </c>
      <c r="M665" s="8">
        <v>1051.0</v>
      </c>
    </row>
    <row r="666" ht="15.75" customHeight="1">
      <c r="A666" s="7" t="s">
        <v>283</v>
      </c>
      <c r="B666" s="7" t="s">
        <v>269</v>
      </c>
      <c r="C666" s="7">
        <v>0.0</v>
      </c>
      <c r="D666" s="7">
        <v>0.0</v>
      </c>
      <c r="E666" s="7" t="s">
        <v>162</v>
      </c>
      <c r="F666" s="8">
        <v>0.0</v>
      </c>
      <c r="G666" s="8">
        <v>0.25</v>
      </c>
      <c r="H666" s="8">
        <v>146.0</v>
      </c>
      <c r="I666" s="8">
        <v>122.0</v>
      </c>
      <c r="J666" s="8">
        <v>1.63</v>
      </c>
      <c r="K666" s="8">
        <v>4.35</v>
      </c>
      <c r="L666" s="8">
        <v>1060.0</v>
      </c>
      <c r="M666" s="8">
        <v>1145.0</v>
      </c>
    </row>
    <row r="667" ht="15.75" customHeight="1">
      <c r="A667" s="7" t="s">
        <v>426</v>
      </c>
      <c r="B667" s="7" t="s">
        <v>442</v>
      </c>
      <c r="C667" s="7">
        <v>4.0</v>
      </c>
      <c r="D667" s="7">
        <v>0.0</v>
      </c>
      <c r="E667" s="7" t="s">
        <v>427</v>
      </c>
      <c r="F667" s="8">
        <v>2.875</v>
      </c>
      <c r="G667" s="8">
        <v>0.222222222</v>
      </c>
      <c r="H667" s="8">
        <v>1.0</v>
      </c>
      <c r="I667" s="8">
        <v>50.0</v>
      </c>
      <c r="J667" s="7">
        <v>1090.0</v>
      </c>
      <c r="K667" s="8">
        <v>96.05</v>
      </c>
      <c r="L667" s="8">
        <v>1838.0</v>
      </c>
      <c r="M667" s="8">
        <v>1440.0</v>
      </c>
    </row>
    <row r="668" ht="15.75" customHeight="1">
      <c r="A668" s="7" t="s">
        <v>439</v>
      </c>
      <c r="B668" s="7" t="s">
        <v>442</v>
      </c>
      <c r="C668" s="7">
        <v>2.0</v>
      </c>
      <c r="D668" s="7">
        <v>0.0</v>
      </c>
      <c r="E668" s="7" t="s">
        <v>427</v>
      </c>
      <c r="F668" s="8">
        <v>2.111111111</v>
      </c>
      <c r="G668" s="8">
        <v>0.222222222</v>
      </c>
      <c r="H668" s="8">
        <v>44.0</v>
      </c>
      <c r="I668" s="8">
        <v>50.0</v>
      </c>
      <c r="J668" s="8">
        <v>125.8</v>
      </c>
      <c r="K668" s="8">
        <v>96.05</v>
      </c>
      <c r="L668" s="8">
        <v>1464.0</v>
      </c>
      <c r="M668" s="8">
        <v>1440.0</v>
      </c>
    </row>
    <row r="669" ht="15.75" customHeight="1">
      <c r="A669" s="7" t="s">
        <v>454</v>
      </c>
      <c r="B669" s="7" t="s">
        <v>442</v>
      </c>
      <c r="C669" s="7">
        <v>4.0</v>
      </c>
      <c r="D669" s="7">
        <v>0.0</v>
      </c>
      <c r="E669" s="7" t="s">
        <v>427</v>
      </c>
      <c r="F669" s="8">
        <v>1.888888889</v>
      </c>
      <c r="G669" s="8">
        <v>0.222222222</v>
      </c>
      <c r="H669" s="8">
        <v>81.0</v>
      </c>
      <c r="I669" s="8">
        <v>50.0</v>
      </c>
      <c r="J669" s="8">
        <v>13.38</v>
      </c>
      <c r="K669" s="8">
        <v>96.05</v>
      </c>
      <c r="L669" s="8">
        <v>1299.0</v>
      </c>
      <c r="M669" s="8">
        <v>1440.0</v>
      </c>
    </row>
    <row r="670" ht="15.75" customHeight="1">
      <c r="A670" s="7" t="s">
        <v>430</v>
      </c>
      <c r="B670" s="7" t="s">
        <v>442</v>
      </c>
      <c r="C670" s="7">
        <v>1.0</v>
      </c>
      <c r="D670" s="7">
        <v>1.0</v>
      </c>
      <c r="E670" s="7" t="s">
        <v>427</v>
      </c>
      <c r="F670" s="8">
        <v>1.555555556</v>
      </c>
      <c r="G670" s="8">
        <v>0.222222222</v>
      </c>
      <c r="H670" s="8">
        <v>3.0</v>
      </c>
      <c r="I670" s="8">
        <v>50.0</v>
      </c>
      <c r="J670" s="7">
        <v>608.0</v>
      </c>
      <c r="K670" s="8">
        <v>96.05</v>
      </c>
      <c r="L670" s="8">
        <v>1771.0</v>
      </c>
      <c r="M670" s="8">
        <v>1440.0</v>
      </c>
    </row>
    <row r="671" ht="15.75" customHeight="1">
      <c r="A671" s="7" t="s">
        <v>448</v>
      </c>
      <c r="B671" s="7" t="s">
        <v>442</v>
      </c>
      <c r="C671" s="7">
        <v>2.0</v>
      </c>
      <c r="D671" s="7">
        <v>0.0</v>
      </c>
      <c r="E671" s="7" t="s">
        <v>427</v>
      </c>
      <c r="F671" s="8">
        <v>1.333333333</v>
      </c>
      <c r="G671" s="8">
        <v>0.222222222</v>
      </c>
      <c r="H671" s="8">
        <v>21.0</v>
      </c>
      <c r="I671" s="8">
        <v>50.0</v>
      </c>
      <c r="J671" s="8">
        <v>56.68</v>
      </c>
      <c r="K671" s="8">
        <v>96.05</v>
      </c>
      <c r="L671" s="8">
        <v>1562.0</v>
      </c>
      <c r="M671" s="8">
        <v>1440.0</v>
      </c>
    </row>
    <row r="672" ht="15.75" customHeight="1">
      <c r="A672" s="7" t="s">
        <v>433</v>
      </c>
      <c r="B672" s="7" t="s">
        <v>442</v>
      </c>
      <c r="C672" s="7">
        <v>0.0</v>
      </c>
      <c r="D672" s="7">
        <v>0.0</v>
      </c>
      <c r="E672" s="7" t="s">
        <v>427</v>
      </c>
      <c r="F672" s="8">
        <v>1.333333333</v>
      </c>
      <c r="G672" s="8">
        <v>0.222222222</v>
      </c>
      <c r="H672" s="8">
        <v>13.0</v>
      </c>
      <c r="I672" s="8">
        <v>50.0</v>
      </c>
      <c r="J672" s="8">
        <v>395.4</v>
      </c>
      <c r="K672" s="8">
        <v>96.05</v>
      </c>
      <c r="L672" s="8">
        <v>1641.0</v>
      </c>
      <c r="M672" s="8">
        <v>1440.0</v>
      </c>
    </row>
    <row r="673" ht="15.75" customHeight="1">
      <c r="A673" s="7" t="s">
        <v>445</v>
      </c>
      <c r="B673" s="7" t="s">
        <v>442</v>
      </c>
      <c r="C673" s="7">
        <v>2.0</v>
      </c>
      <c r="D673" s="7">
        <v>0.0</v>
      </c>
      <c r="E673" s="7" t="s">
        <v>427</v>
      </c>
      <c r="F673" s="8">
        <v>1.222222222</v>
      </c>
      <c r="G673" s="8">
        <v>0.222222222</v>
      </c>
      <c r="H673" s="8">
        <v>29.0</v>
      </c>
      <c r="I673" s="8">
        <v>50.0</v>
      </c>
      <c r="J673" s="8">
        <v>75.85</v>
      </c>
      <c r="K673" s="8">
        <v>96.05</v>
      </c>
      <c r="L673" s="8">
        <v>1515.0</v>
      </c>
      <c r="M673" s="8">
        <v>1440.0</v>
      </c>
    </row>
    <row r="674" ht="15.75" customHeight="1">
      <c r="A674" s="7" t="s">
        <v>451</v>
      </c>
      <c r="B674" s="7" t="s">
        <v>442</v>
      </c>
      <c r="C674" s="7">
        <v>0.0</v>
      </c>
      <c r="D674" s="7">
        <v>1.0</v>
      </c>
      <c r="E674" s="7" t="s">
        <v>427</v>
      </c>
      <c r="F674" s="8">
        <v>1.222222222</v>
      </c>
      <c r="G674" s="8">
        <v>0.222222222</v>
      </c>
      <c r="H674" s="8">
        <v>56.0</v>
      </c>
      <c r="I674" s="8">
        <v>50.0</v>
      </c>
      <c r="J674" s="8">
        <v>41.25</v>
      </c>
      <c r="K674" s="8">
        <v>96.05</v>
      </c>
      <c r="L674" s="8">
        <v>1405.0</v>
      </c>
      <c r="M674" s="8">
        <v>1440.0</v>
      </c>
    </row>
    <row r="675" ht="15.75" customHeight="1">
      <c r="A675" s="7" t="s">
        <v>436</v>
      </c>
      <c r="B675" s="7" t="s">
        <v>442</v>
      </c>
      <c r="C675" s="7">
        <v>0.0</v>
      </c>
      <c r="D675" s="7">
        <v>0.0</v>
      </c>
      <c r="E675" s="7" t="s">
        <v>427</v>
      </c>
      <c r="F675" s="8">
        <v>1.222222222</v>
      </c>
      <c r="G675" s="8">
        <v>0.222222222</v>
      </c>
      <c r="H675" s="8">
        <v>17.0</v>
      </c>
      <c r="I675" s="8">
        <v>50.0</v>
      </c>
      <c r="J675" s="8">
        <v>294.9</v>
      </c>
      <c r="K675" s="8">
        <v>96.05</v>
      </c>
      <c r="L675" s="8">
        <v>1604.0</v>
      </c>
      <c r="M675" s="8">
        <v>1440.0</v>
      </c>
    </row>
    <row r="676" ht="15.75" customHeight="1">
      <c r="A676" s="7" t="s">
        <v>501</v>
      </c>
      <c r="B676" s="7" t="s">
        <v>649</v>
      </c>
      <c r="C676" s="7">
        <v>9.0</v>
      </c>
      <c r="D676" s="7">
        <v>0.0</v>
      </c>
      <c r="E676" s="7" t="s">
        <v>492</v>
      </c>
      <c r="F676" s="8">
        <v>4.2</v>
      </c>
      <c r="G676" s="8">
        <v>0.2</v>
      </c>
      <c r="H676" s="8">
        <v>11.0</v>
      </c>
      <c r="I676" s="8">
        <v>194.0</v>
      </c>
      <c r="J676" s="8">
        <v>746.5</v>
      </c>
      <c r="K676" s="8">
        <v>0.9</v>
      </c>
      <c r="L676" s="8">
        <v>1659.0</v>
      </c>
      <c r="M676" s="8">
        <v>874.0</v>
      </c>
    </row>
    <row r="677" ht="15.75" customHeight="1">
      <c r="A677" s="7" t="s">
        <v>72</v>
      </c>
      <c r="B677" s="7" t="s">
        <v>154</v>
      </c>
      <c r="C677" s="7">
        <v>7.0</v>
      </c>
      <c r="D677" s="7">
        <v>0.0</v>
      </c>
      <c r="E677" s="7" t="s">
        <v>13</v>
      </c>
      <c r="F677" s="8">
        <v>2.555555556</v>
      </c>
      <c r="G677" s="8">
        <v>0.2</v>
      </c>
      <c r="H677" s="8">
        <v>78.0</v>
      </c>
      <c r="I677" s="8">
        <v>205.0</v>
      </c>
      <c r="J677" s="8">
        <v>5.8</v>
      </c>
      <c r="K677" s="8">
        <v>0.51</v>
      </c>
      <c r="L677" s="8">
        <v>1305.0</v>
      </c>
      <c r="M677" s="8">
        <v>838.0</v>
      </c>
    </row>
    <row r="678" ht="15.75" customHeight="1">
      <c r="A678" s="7" t="s">
        <v>561</v>
      </c>
      <c r="B678" s="7" t="s">
        <v>613</v>
      </c>
      <c r="C678" s="7">
        <v>6.0</v>
      </c>
      <c r="D678" s="7">
        <v>0.0</v>
      </c>
      <c r="E678" s="7" t="s">
        <v>492</v>
      </c>
      <c r="F678" s="8">
        <v>2.2</v>
      </c>
      <c r="G678" s="8">
        <v>0.2</v>
      </c>
      <c r="H678" s="8">
        <v>35.0</v>
      </c>
      <c r="I678" s="8">
        <v>108.0</v>
      </c>
      <c r="J678" s="8">
        <v>123.8</v>
      </c>
      <c r="K678" s="8">
        <v>17.6</v>
      </c>
      <c r="L678" s="8">
        <v>1493.0</v>
      </c>
      <c r="M678" s="8">
        <v>1181.0</v>
      </c>
    </row>
    <row r="679" ht="15.75" customHeight="1">
      <c r="A679" s="7" t="s">
        <v>515</v>
      </c>
      <c r="B679" s="7" t="s">
        <v>613</v>
      </c>
      <c r="C679" s="7">
        <v>1.0</v>
      </c>
      <c r="D679" s="7">
        <v>0.0</v>
      </c>
      <c r="E679" s="7" t="s">
        <v>492</v>
      </c>
      <c r="F679" s="8">
        <v>2.0</v>
      </c>
      <c r="G679" s="8">
        <v>0.2</v>
      </c>
      <c r="H679" s="8">
        <v>15.0</v>
      </c>
      <c r="I679" s="8">
        <v>108.0</v>
      </c>
      <c r="J679" s="8">
        <v>369.4</v>
      </c>
      <c r="K679" s="8">
        <v>17.6</v>
      </c>
      <c r="L679" s="8">
        <v>1632.0</v>
      </c>
      <c r="M679" s="8">
        <v>1181.0</v>
      </c>
    </row>
    <row r="680" ht="15.75" customHeight="1">
      <c r="A680" s="7" t="s">
        <v>585</v>
      </c>
      <c r="B680" s="7" t="s">
        <v>649</v>
      </c>
      <c r="C680" s="7">
        <v>5.0</v>
      </c>
      <c r="D680" s="7">
        <v>0.0</v>
      </c>
      <c r="E680" s="7" t="s">
        <v>492</v>
      </c>
      <c r="F680" s="8">
        <v>1.6</v>
      </c>
      <c r="G680" s="8">
        <v>0.2</v>
      </c>
      <c r="H680" s="8">
        <v>64.0</v>
      </c>
      <c r="I680" s="8">
        <v>194.0</v>
      </c>
      <c r="J680" s="8">
        <v>59.3</v>
      </c>
      <c r="K680" s="8">
        <v>0.9</v>
      </c>
      <c r="L680" s="8">
        <v>1375.0</v>
      </c>
      <c r="M680" s="8">
        <v>874.0</v>
      </c>
    </row>
    <row r="681" ht="15.75" customHeight="1">
      <c r="A681" s="7" t="s">
        <v>557</v>
      </c>
      <c r="B681" s="7" t="s">
        <v>613</v>
      </c>
      <c r="C681" s="7">
        <v>2.0</v>
      </c>
      <c r="D681" s="7">
        <v>0.0</v>
      </c>
      <c r="E681" s="7" t="s">
        <v>492</v>
      </c>
      <c r="F681" s="8">
        <v>1.6</v>
      </c>
      <c r="G681" s="8">
        <v>0.2</v>
      </c>
      <c r="H681" s="8">
        <v>51.0</v>
      </c>
      <c r="I681" s="8">
        <v>108.0</v>
      </c>
      <c r="J681" s="8">
        <v>125.88</v>
      </c>
      <c r="K681" s="8">
        <v>17.6</v>
      </c>
      <c r="L681" s="8">
        <v>1440.0</v>
      </c>
      <c r="M681" s="8">
        <v>1181.0</v>
      </c>
    </row>
    <row r="682" ht="15.75" customHeight="1">
      <c r="A682" s="7" t="s">
        <v>53</v>
      </c>
      <c r="B682" s="7" t="s">
        <v>154</v>
      </c>
      <c r="C682" s="7">
        <v>3.0</v>
      </c>
      <c r="D682" s="7">
        <v>0.0</v>
      </c>
      <c r="E682" s="7" t="s">
        <v>13</v>
      </c>
      <c r="F682" s="8">
        <v>1.5</v>
      </c>
      <c r="G682" s="8">
        <v>0.2</v>
      </c>
      <c r="H682" s="8">
        <v>134.0</v>
      </c>
      <c r="I682" s="8">
        <v>205.0</v>
      </c>
      <c r="J682" s="8">
        <v>8.38</v>
      </c>
      <c r="K682" s="8">
        <v>0.51</v>
      </c>
      <c r="L682" s="8">
        <v>1115.0</v>
      </c>
      <c r="M682" s="8">
        <v>838.0</v>
      </c>
    </row>
    <row r="683" ht="15.75" customHeight="1">
      <c r="A683" s="7" t="s">
        <v>46</v>
      </c>
      <c r="B683" s="7" t="s">
        <v>154</v>
      </c>
      <c r="C683" s="7">
        <v>4.0</v>
      </c>
      <c r="D683" s="7">
        <v>0.0</v>
      </c>
      <c r="E683" s="7" t="s">
        <v>13</v>
      </c>
      <c r="F683" s="8">
        <v>1.444444444</v>
      </c>
      <c r="G683" s="8">
        <v>0.2</v>
      </c>
      <c r="H683" s="8">
        <v>89.0</v>
      </c>
      <c r="I683" s="8">
        <v>205.0</v>
      </c>
      <c r="J683" s="8">
        <v>8.08</v>
      </c>
      <c r="K683" s="8">
        <v>0.51</v>
      </c>
      <c r="L683" s="8">
        <v>1265.0</v>
      </c>
      <c r="M683" s="8">
        <v>838.0</v>
      </c>
    </row>
    <row r="684" ht="15.75" customHeight="1">
      <c r="A684" s="7" t="s">
        <v>601</v>
      </c>
      <c r="B684" s="7" t="s">
        <v>649</v>
      </c>
      <c r="C684" s="7">
        <v>4.0</v>
      </c>
      <c r="D684" s="7">
        <v>0.0</v>
      </c>
      <c r="E684" s="7" t="s">
        <v>492</v>
      </c>
      <c r="F684" s="8">
        <v>1.4</v>
      </c>
      <c r="G684" s="8">
        <v>0.2</v>
      </c>
      <c r="H684" s="8">
        <v>63.0</v>
      </c>
      <c r="I684" s="8">
        <v>194.0</v>
      </c>
      <c r="J684" s="8">
        <v>23.9</v>
      </c>
      <c r="K684" s="8">
        <v>0.9</v>
      </c>
      <c r="L684" s="8">
        <v>1380.0</v>
      </c>
      <c r="M684" s="8">
        <v>874.0</v>
      </c>
    </row>
    <row r="685" ht="15.75" customHeight="1">
      <c r="A685" s="7" t="s">
        <v>595</v>
      </c>
      <c r="B685" s="7" t="s">
        <v>649</v>
      </c>
      <c r="C685" s="7">
        <v>1.0</v>
      </c>
      <c r="D685" s="7">
        <v>1.0</v>
      </c>
      <c r="E685" s="7" t="s">
        <v>492</v>
      </c>
      <c r="F685" s="8">
        <v>1.4</v>
      </c>
      <c r="G685" s="8">
        <v>0.2</v>
      </c>
      <c r="H685" s="8">
        <v>92.0</v>
      </c>
      <c r="I685" s="8">
        <v>194.0</v>
      </c>
      <c r="J685" s="8">
        <v>27.65</v>
      </c>
      <c r="K685" s="8">
        <v>0.9</v>
      </c>
      <c r="L685" s="8">
        <v>1242.0</v>
      </c>
      <c r="M685" s="8">
        <v>874.0</v>
      </c>
    </row>
    <row r="686" ht="15.75" customHeight="1">
      <c r="A686" s="7" t="s">
        <v>564</v>
      </c>
      <c r="B686" s="7" t="s">
        <v>613</v>
      </c>
      <c r="C686" s="7">
        <v>2.0</v>
      </c>
      <c r="D686" s="7">
        <v>1.0</v>
      </c>
      <c r="E686" s="7" t="s">
        <v>492</v>
      </c>
      <c r="F686" s="8">
        <v>1.2</v>
      </c>
      <c r="G686" s="8">
        <v>0.2</v>
      </c>
      <c r="H686" s="8">
        <v>65.0</v>
      </c>
      <c r="I686" s="8">
        <v>108.0</v>
      </c>
      <c r="J686" s="8">
        <v>103.15</v>
      </c>
      <c r="K686" s="8">
        <v>17.6</v>
      </c>
      <c r="L686" s="8">
        <v>1372.0</v>
      </c>
      <c r="M686" s="8">
        <v>1181.0</v>
      </c>
    </row>
    <row r="687" ht="15.75" customHeight="1">
      <c r="A687" s="7" t="s">
        <v>579</v>
      </c>
      <c r="B687" s="7" t="s">
        <v>649</v>
      </c>
      <c r="C687" s="7">
        <v>2.0</v>
      </c>
      <c r="D687" s="7">
        <v>0.0</v>
      </c>
      <c r="E687" s="7" t="s">
        <v>492</v>
      </c>
      <c r="F687" s="8">
        <v>1.2</v>
      </c>
      <c r="G687" s="8">
        <v>0.2</v>
      </c>
      <c r="H687" s="8">
        <v>54.0</v>
      </c>
      <c r="I687" s="8">
        <v>194.0</v>
      </c>
      <c r="J687" s="8">
        <v>76.35</v>
      </c>
      <c r="K687" s="8">
        <v>0.9</v>
      </c>
      <c r="L687" s="8">
        <v>1428.0</v>
      </c>
      <c r="M687" s="8">
        <v>874.0</v>
      </c>
    </row>
    <row r="688" ht="15.75" customHeight="1">
      <c r="A688" s="7" t="s">
        <v>123</v>
      </c>
      <c r="B688" s="7" t="s">
        <v>154</v>
      </c>
      <c r="C688" s="7">
        <v>3.0</v>
      </c>
      <c r="D688" s="7">
        <v>1.0</v>
      </c>
      <c r="E688" s="7" t="s">
        <v>13</v>
      </c>
      <c r="F688" s="8">
        <v>1.0</v>
      </c>
      <c r="G688" s="8">
        <v>0.2</v>
      </c>
      <c r="H688" s="8">
        <v>156.0</v>
      </c>
      <c r="I688" s="8">
        <v>205.0</v>
      </c>
      <c r="J688" s="8">
        <v>1.15</v>
      </c>
      <c r="K688" s="8">
        <v>0.51</v>
      </c>
      <c r="L688" s="8">
        <v>1018.0</v>
      </c>
      <c r="M688" s="8">
        <v>838.0</v>
      </c>
    </row>
    <row r="689" ht="15.75" customHeight="1">
      <c r="A689" s="7" t="s">
        <v>631</v>
      </c>
      <c r="B689" s="7" t="s">
        <v>613</v>
      </c>
      <c r="C689" s="7">
        <v>3.0</v>
      </c>
      <c r="D689" s="7">
        <v>0.0</v>
      </c>
      <c r="E689" s="7" t="s">
        <v>492</v>
      </c>
      <c r="F689" s="8">
        <v>1.0</v>
      </c>
      <c r="G689" s="8">
        <v>0.2</v>
      </c>
      <c r="H689" s="8">
        <v>169.0</v>
      </c>
      <c r="I689" s="8">
        <v>108.0</v>
      </c>
      <c r="J689" s="8">
        <v>8.03</v>
      </c>
      <c r="K689" s="8">
        <v>17.6</v>
      </c>
      <c r="L689" s="8">
        <v>975.0</v>
      </c>
      <c r="M689" s="8">
        <v>1181.0</v>
      </c>
    </row>
    <row r="690" ht="15.75" customHeight="1">
      <c r="A690" s="7" t="s">
        <v>141</v>
      </c>
      <c r="B690" s="7" t="s">
        <v>154</v>
      </c>
      <c r="C690" s="7">
        <v>1.0</v>
      </c>
      <c r="D690" s="7">
        <v>0.0</v>
      </c>
      <c r="E690" s="7" t="s">
        <v>13</v>
      </c>
      <c r="F690" s="8">
        <v>1.0</v>
      </c>
      <c r="G690" s="8">
        <v>0.2</v>
      </c>
      <c r="H690" s="8">
        <v>186.0</v>
      </c>
      <c r="I690" s="8">
        <v>205.0</v>
      </c>
      <c r="J690" s="8">
        <v>1.01</v>
      </c>
      <c r="K690" s="8">
        <v>0.51</v>
      </c>
      <c r="L690" s="8">
        <v>911.0</v>
      </c>
      <c r="M690" s="8">
        <v>838.0</v>
      </c>
    </row>
    <row r="691" ht="15.75" customHeight="1">
      <c r="A691" s="7" t="s">
        <v>16</v>
      </c>
      <c r="B691" s="7" t="s">
        <v>144</v>
      </c>
      <c r="C691" s="7">
        <v>10.0</v>
      </c>
      <c r="D691" s="7">
        <v>0.0</v>
      </c>
      <c r="E691" s="7" t="s">
        <v>13</v>
      </c>
      <c r="F691" s="8">
        <v>3.555555556</v>
      </c>
      <c r="G691" s="8">
        <v>0.0</v>
      </c>
      <c r="H691" s="8">
        <v>24.0</v>
      </c>
      <c r="I691" s="8">
        <v>158.0</v>
      </c>
      <c r="J691" s="8">
        <v>131.7</v>
      </c>
      <c r="K691" s="8">
        <v>0.75</v>
      </c>
      <c r="L691" s="8">
        <v>1555.0</v>
      </c>
      <c r="M691" s="8">
        <v>1012.0</v>
      </c>
    </row>
    <row r="692" ht="15.75" customHeight="1">
      <c r="A692" s="7" t="s">
        <v>491</v>
      </c>
      <c r="B692" s="7" t="s">
        <v>646</v>
      </c>
      <c r="C692" s="7">
        <v>5.0</v>
      </c>
      <c r="D692" s="7">
        <v>0.0</v>
      </c>
      <c r="E692" s="7" t="s">
        <v>492</v>
      </c>
      <c r="F692" s="8">
        <v>3.4</v>
      </c>
      <c r="G692" s="8">
        <v>0.0</v>
      </c>
      <c r="H692" s="8">
        <v>5.0</v>
      </c>
      <c r="I692" s="8">
        <v>211.0</v>
      </c>
      <c r="J692" s="7">
        <v>1360.0</v>
      </c>
      <c r="K692" s="8">
        <v>1.01</v>
      </c>
      <c r="L692" s="8">
        <v>1737.0</v>
      </c>
      <c r="M692" s="8">
        <v>764.0</v>
      </c>
    </row>
    <row r="693" ht="15.75" customHeight="1">
      <c r="A693" s="7" t="s">
        <v>386</v>
      </c>
      <c r="B693" s="7" t="s">
        <v>398</v>
      </c>
      <c r="C693" s="7">
        <v>3.0</v>
      </c>
      <c r="D693" s="7">
        <v>0.0</v>
      </c>
      <c r="E693" s="7" t="s">
        <v>664</v>
      </c>
      <c r="F693" s="8">
        <v>3.0</v>
      </c>
      <c r="G693" s="8">
        <v>0.0</v>
      </c>
      <c r="H693" s="8">
        <v>139.0</v>
      </c>
      <c r="I693" s="8">
        <v>175.0</v>
      </c>
      <c r="J693" s="8">
        <v>1.53</v>
      </c>
      <c r="K693" s="8">
        <v>0.525</v>
      </c>
      <c r="L693" s="8">
        <v>1079.0</v>
      </c>
      <c r="M693" s="8">
        <v>951.0</v>
      </c>
    </row>
    <row r="694" ht="15.75" customHeight="1">
      <c r="A694" s="7" t="s">
        <v>533</v>
      </c>
      <c r="B694" s="7" t="s">
        <v>646</v>
      </c>
      <c r="C694" s="7">
        <v>5.0</v>
      </c>
      <c r="D694" s="7">
        <v>0.0</v>
      </c>
      <c r="E694" s="7" t="s">
        <v>492</v>
      </c>
      <c r="F694" s="8">
        <v>2.666666667</v>
      </c>
      <c r="G694" s="8">
        <v>0.0</v>
      </c>
      <c r="H694" s="8">
        <v>26.0</v>
      </c>
      <c r="I694" s="8">
        <v>211.0</v>
      </c>
      <c r="J694" s="8">
        <v>257.7</v>
      </c>
      <c r="K694" s="8">
        <v>1.01</v>
      </c>
      <c r="L694" s="8">
        <v>1546.0</v>
      </c>
      <c r="M694" s="8">
        <v>764.0</v>
      </c>
    </row>
    <row r="695" ht="15.75" customHeight="1">
      <c r="A695" s="7" t="s">
        <v>195</v>
      </c>
      <c r="B695" s="7" t="s">
        <v>248</v>
      </c>
      <c r="C695" s="7">
        <v>3.0</v>
      </c>
      <c r="D695" s="7">
        <v>0.0</v>
      </c>
      <c r="E695" s="7" t="s">
        <v>162</v>
      </c>
      <c r="F695" s="8">
        <v>2.25</v>
      </c>
      <c r="G695" s="8">
        <v>0.0</v>
      </c>
      <c r="H695" s="8">
        <v>30.0</v>
      </c>
      <c r="I695" s="8">
        <v>107.0</v>
      </c>
      <c r="J695" s="8">
        <v>65.85</v>
      </c>
      <c r="K695" s="8">
        <v>9.1</v>
      </c>
      <c r="L695" s="8">
        <v>1508.0</v>
      </c>
      <c r="M695" s="8">
        <v>1182.0</v>
      </c>
    </row>
    <row r="696" ht="15.75" customHeight="1">
      <c r="A696" s="7" t="s">
        <v>75</v>
      </c>
      <c r="B696" s="7" t="s">
        <v>144</v>
      </c>
      <c r="C696" s="7">
        <v>7.0</v>
      </c>
      <c r="D696" s="7">
        <v>0.0</v>
      </c>
      <c r="E696" s="7" t="s">
        <v>13</v>
      </c>
      <c r="F696" s="8">
        <v>2.0</v>
      </c>
      <c r="G696" s="8">
        <v>0.0</v>
      </c>
      <c r="H696" s="8">
        <v>95.0</v>
      </c>
      <c r="I696" s="8">
        <v>158.0</v>
      </c>
      <c r="J696" s="8">
        <v>5.98</v>
      </c>
      <c r="K696" s="8">
        <v>0.75</v>
      </c>
      <c r="L696" s="8">
        <v>1233.0</v>
      </c>
      <c r="M696" s="8">
        <v>1012.0</v>
      </c>
    </row>
    <row r="697" ht="15.75" customHeight="1">
      <c r="A697" s="7" t="s">
        <v>289</v>
      </c>
      <c r="B697" s="7" t="s">
        <v>313</v>
      </c>
      <c r="C697" s="7">
        <v>7.0</v>
      </c>
      <c r="D697" s="7">
        <v>0.0</v>
      </c>
      <c r="E697" s="7" t="s">
        <v>162</v>
      </c>
      <c r="F697" s="8">
        <v>2.0</v>
      </c>
      <c r="G697" s="8">
        <v>0.0</v>
      </c>
      <c r="H697" s="8">
        <v>136.0</v>
      </c>
      <c r="I697" s="8">
        <v>198.0</v>
      </c>
      <c r="J697" s="8">
        <v>2.13</v>
      </c>
      <c r="K697" s="8">
        <v>0.2</v>
      </c>
      <c r="L697" s="8">
        <v>1095.0</v>
      </c>
      <c r="M697" s="8">
        <v>860.0</v>
      </c>
    </row>
    <row r="698" ht="15.75" customHeight="1">
      <c r="A698" s="7" t="s">
        <v>68</v>
      </c>
      <c r="B698" s="7" t="s">
        <v>144</v>
      </c>
      <c r="C698" s="7">
        <v>4.0</v>
      </c>
      <c r="D698" s="7">
        <v>0.0</v>
      </c>
      <c r="E698" s="7" t="s">
        <v>13</v>
      </c>
      <c r="F698" s="8">
        <v>2.0</v>
      </c>
      <c r="G698" s="8">
        <v>0.0</v>
      </c>
      <c r="H698" s="8">
        <v>109.0</v>
      </c>
      <c r="I698" s="8">
        <v>158.0</v>
      </c>
      <c r="J698" s="8">
        <v>5.33</v>
      </c>
      <c r="K698" s="8">
        <v>0.75</v>
      </c>
      <c r="L698" s="8">
        <v>1179.0</v>
      </c>
      <c r="M698" s="8">
        <v>1012.0</v>
      </c>
    </row>
    <row r="699" ht="15.75" customHeight="1">
      <c r="A699" s="7" t="s">
        <v>509</v>
      </c>
      <c r="B699" s="7" t="s">
        <v>634</v>
      </c>
      <c r="C699" s="7">
        <v>5.0</v>
      </c>
      <c r="D699" s="7">
        <v>0.0</v>
      </c>
      <c r="E699" s="7" t="s">
        <v>492</v>
      </c>
      <c r="F699" s="8">
        <v>1.8</v>
      </c>
      <c r="G699" s="8">
        <v>0.0</v>
      </c>
      <c r="H699" s="8">
        <v>7.0</v>
      </c>
      <c r="I699" s="8">
        <v>142.0</v>
      </c>
      <c r="J699" s="7">
        <v>579.0</v>
      </c>
      <c r="K699" s="8">
        <v>5.88</v>
      </c>
      <c r="L699" s="8">
        <v>1714.0</v>
      </c>
      <c r="M699" s="8">
        <v>1074.0</v>
      </c>
    </row>
    <row r="700" ht="15.75" customHeight="1">
      <c r="A700" s="7" t="s">
        <v>567</v>
      </c>
      <c r="B700" s="7" t="s">
        <v>646</v>
      </c>
      <c r="C700" s="7">
        <v>4.0</v>
      </c>
      <c r="D700" s="7">
        <v>0.0</v>
      </c>
      <c r="E700" s="7" t="s">
        <v>492</v>
      </c>
      <c r="F700" s="8">
        <v>1.8</v>
      </c>
      <c r="G700" s="8">
        <v>0.0</v>
      </c>
      <c r="H700" s="8">
        <v>37.0</v>
      </c>
      <c r="I700" s="8">
        <v>211.0</v>
      </c>
      <c r="J700" s="8">
        <v>92.35</v>
      </c>
      <c r="K700" s="8">
        <v>1.01</v>
      </c>
      <c r="L700" s="8">
        <v>1487.0</v>
      </c>
      <c r="M700" s="8">
        <v>764.0</v>
      </c>
    </row>
    <row r="701" ht="15.75" customHeight="1">
      <c r="A701" s="7" t="s">
        <v>536</v>
      </c>
      <c r="B701" s="7" t="s">
        <v>634</v>
      </c>
      <c r="C701" s="7">
        <v>1.0</v>
      </c>
      <c r="D701" s="7">
        <v>0.0</v>
      </c>
      <c r="E701" s="7" t="s">
        <v>492</v>
      </c>
      <c r="F701" s="8">
        <v>1.75</v>
      </c>
      <c r="G701" s="8">
        <v>0.0</v>
      </c>
      <c r="H701" s="8">
        <v>16.0</v>
      </c>
      <c r="I701" s="8">
        <v>142.0</v>
      </c>
      <c r="J701" s="8">
        <v>192.2</v>
      </c>
      <c r="K701" s="8">
        <v>5.88</v>
      </c>
      <c r="L701" s="8">
        <v>1621.0</v>
      </c>
      <c r="M701" s="8">
        <v>1074.0</v>
      </c>
    </row>
    <row r="702" ht="15.75" customHeight="1">
      <c r="A702" s="7" t="s">
        <v>202</v>
      </c>
      <c r="B702" s="7" t="s">
        <v>248</v>
      </c>
      <c r="C702" s="7">
        <v>4.0</v>
      </c>
      <c r="D702" s="7">
        <v>0.0</v>
      </c>
      <c r="E702" s="7" t="s">
        <v>162</v>
      </c>
      <c r="F702" s="8">
        <v>1.666666667</v>
      </c>
      <c r="G702" s="8">
        <v>0.0</v>
      </c>
      <c r="H702" s="8">
        <v>87.0</v>
      </c>
      <c r="I702" s="8">
        <v>107.0</v>
      </c>
      <c r="J702" s="8">
        <v>51.3</v>
      </c>
      <c r="K702" s="8">
        <v>9.1</v>
      </c>
      <c r="L702" s="8">
        <v>1271.0</v>
      </c>
      <c r="M702" s="8">
        <v>1182.0</v>
      </c>
    </row>
    <row r="703" ht="15.75" customHeight="1">
      <c r="A703" s="7" t="s">
        <v>573</v>
      </c>
      <c r="B703" s="7" t="s">
        <v>646</v>
      </c>
      <c r="C703" s="7">
        <v>5.0</v>
      </c>
      <c r="D703" s="7">
        <v>0.0</v>
      </c>
      <c r="E703" s="7" t="s">
        <v>492</v>
      </c>
      <c r="F703" s="8">
        <v>1.4</v>
      </c>
      <c r="G703" s="8">
        <v>0.0</v>
      </c>
      <c r="H703" s="8">
        <v>66.0</v>
      </c>
      <c r="I703" s="8">
        <v>211.0</v>
      </c>
      <c r="J703" s="8">
        <v>86.25</v>
      </c>
      <c r="K703" s="8">
        <v>1.01</v>
      </c>
      <c r="L703" s="8">
        <v>1362.0</v>
      </c>
      <c r="M703" s="8">
        <v>764.0</v>
      </c>
    </row>
    <row r="704" ht="15.75" customHeight="1">
      <c r="A704" s="7" t="s">
        <v>154</v>
      </c>
      <c r="B704" s="7" t="s">
        <v>141</v>
      </c>
      <c r="C704" s="7">
        <v>5.0</v>
      </c>
      <c r="D704" s="7">
        <v>0.0</v>
      </c>
      <c r="E704" s="7" t="s">
        <v>13</v>
      </c>
      <c r="F704" s="8">
        <v>1.2</v>
      </c>
      <c r="G704" s="8">
        <v>0.0</v>
      </c>
      <c r="H704" s="8">
        <v>205.0</v>
      </c>
      <c r="I704" s="8">
        <v>186.0</v>
      </c>
      <c r="J704" s="8">
        <v>0.51</v>
      </c>
      <c r="K704" s="8">
        <v>1.01</v>
      </c>
      <c r="L704" s="8">
        <v>838.0</v>
      </c>
      <c r="M704" s="8">
        <v>911.0</v>
      </c>
    </row>
    <row r="705" ht="15.75" customHeight="1">
      <c r="A705" s="7" t="s">
        <v>217</v>
      </c>
      <c r="B705" s="7" t="s">
        <v>241</v>
      </c>
      <c r="C705" s="7">
        <v>2.0</v>
      </c>
      <c r="D705" s="7">
        <v>0.0</v>
      </c>
      <c r="E705" s="7" t="s">
        <v>162</v>
      </c>
      <c r="F705" s="8">
        <v>1.0</v>
      </c>
      <c r="G705" s="8">
        <v>0.0</v>
      </c>
      <c r="H705" s="8">
        <v>126.0</v>
      </c>
      <c r="I705" s="8">
        <v>127.0</v>
      </c>
      <c r="J705" s="8">
        <v>21.78</v>
      </c>
      <c r="K705" s="8">
        <v>10.25</v>
      </c>
      <c r="L705" s="8">
        <v>1130.0</v>
      </c>
      <c r="M705" s="8">
        <v>1127.0</v>
      </c>
    </row>
    <row r="706" ht="15.75" customHeight="1">
      <c r="A706" s="7" t="s">
        <v>369</v>
      </c>
      <c r="B706" s="7" t="s">
        <v>398</v>
      </c>
      <c r="C706" s="7">
        <v>2.0</v>
      </c>
      <c r="D706" s="7">
        <v>0.0</v>
      </c>
      <c r="E706" s="7" t="s">
        <v>664</v>
      </c>
      <c r="F706" s="8">
        <v>1.0</v>
      </c>
      <c r="G706" s="8">
        <v>0.0</v>
      </c>
      <c r="H706" s="8">
        <v>88.0</v>
      </c>
      <c r="I706" s="8">
        <v>175.0</v>
      </c>
      <c r="J706" s="8">
        <v>8.7</v>
      </c>
      <c r="K706" s="8">
        <v>0.525</v>
      </c>
      <c r="L706" s="8">
        <v>1269.0</v>
      </c>
      <c r="M706" s="8">
        <v>951.0</v>
      </c>
    </row>
    <row r="707" ht="15.75" customHeight="1">
      <c r="A707" s="7" t="s">
        <v>375</v>
      </c>
      <c r="B707" s="7" t="s">
        <v>412</v>
      </c>
      <c r="C707" s="7">
        <v>2.0</v>
      </c>
      <c r="D707" s="7">
        <v>0.0</v>
      </c>
      <c r="E707" s="7" t="s">
        <v>664</v>
      </c>
      <c r="F707" s="8">
        <v>1.0</v>
      </c>
      <c r="G707" s="8">
        <v>0.0</v>
      </c>
      <c r="H707" s="8">
        <v>71.0</v>
      </c>
      <c r="I707" s="8">
        <v>171.0</v>
      </c>
      <c r="J707" s="8">
        <v>8.29</v>
      </c>
      <c r="K707" s="8">
        <v>0.15</v>
      </c>
      <c r="L707" s="8">
        <v>1333.0</v>
      </c>
      <c r="M707" s="8">
        <v>969.0</v>
      </c>
    </row>
    <row r="708" ht="15.75" customHeight="1">
      <c r="A708" s="7" t="s">
        <v>263</v>
      </c>
      <c r="B708" s="7" t="s">
        <v>302</v>
      </c>
      <c r="C708" s="7">
        <v>2.0</v>
      </c>
      <c r="D708" s="7">
        <v>0.0</v>
      </c>
      <c r="E708" s="7" t="s">
        <v>162</v>
      </c>
      <c r="F708" s="8">
        <v>1.0</v>
      </c>
      <c r="G708" s="8">
        <v>0.0</v>
      </c>
      <c r="H708" s="8">
        <v>117.0</v>
      </c>
      <c r="I708" s="8">
        <v>201.0</v>
      </c>
      <c r="J708" s="8">
        <v>4.78</v>
      </c>
      <c r="K708" s="8">
        <v>0.45</v>
      </c>
      <c r="L708" s="8">
        <v>1164.0</v>
      </c>
      <c r="M708" s="8">
        <v>856.0</v>
      </c>
    </row>
    <row r="709" ht="15.75" customHeight="1">
      <c r="A709" s="7" t="s">
        <v>610</v>
      </c>
      <c r="B709" s="7" t="s">
        <v>634</v>
      </c>
      <c r="C709" s="7">
        <v>1.0</v>
      </c>
      <c r="D709" s="7">
        <v>0.0</v>
      </c>
      <c r="E709" s="7" t="s">
        <v>492</v>
      </c>
      <c r="F709" s="8">
        <v>1.0</v>
      </c>
      <c r="G709" s="8">
        <v>0.0</v>
      </c>
      <c r="H709" s="8">
        <v>74.0</v>
      </c>
      <c r="I709" s="8">
        <v>142.0</v>
      </c>
      <c r="J709" s="8">
        <v>19.85</v>
      </c>
      <c r="K709" s="8">
        <v>5.88</v>
      </c>
      <c r="L709" s="8">
        <v>1325.0</v>
      </c>
      <c r="M709" s="8">
        <v>1074.0</v>
      </c>
    </row>
    <row r="710" ht="15.75" customHeight="1">
      <c r="A710" s="7" t="s">
        <v>640</v>
      </c>
      <c r="B710" s="7" t="s">
        <v>646</v>
      </c>
      <c r="C710" s="7">
        <v>2.0</v>
      </c>
      <c r="D710" s="7">
        <v>0.0</v>
      </c>
      <c r="E710" s="7" t="s">
        <v>492</v>
      </c>
      <c r="F710" s="8">
        <v>0.8</v>
      </c>
      <c r="G710" s="8">
        <v>0.0</v>
      </c>
      <c r="H710" s="8">
        <v>152.0</v>
      </c>
      <c r="I710" s="8">
        <v>211.0</v>
      </c>
      <c r="J710" s="8">
        <v>1.68</v>
      </c>
      <c r="K710" s="8">
        <v>1.01</v>
      </c>
      <c r="L710" s="8">
        <v>1029.0</v>
      </c>
      <c r="M710" s="8">
        <v>764.0</v>
      </c>
    </row>
    <row r="711" ht="15.75" customHeight="1">
      <c r="A711" s="7" t="s">
        <v>126</v>
      </c>
      <c r="B711" s="7" t="s">
        <v>119</v>
      </c>
      <c r="C711" s="7">
        <v>2.0</v>
      </c>
      <c r="D711" s="7">
        <v>0.0</v>
      </c>
      <c r="E711" s="7" t="s">
        <v>13</v>
      </c>
      <c r="F711" s="8">
        <v>0.8</v>
      </c>
      <c r="G711" s="8">
        <v>0.0</v>
      </c>
      <c r="H711" s="8">
        <v>184.0</v>
      </c>
      <c r="I711" s="8">
        <v>190.0</v>
      </c>
      <c r="J711" s="8">
        <v>1.13</v>
      </c>
      <c r="K711" s="8">
        <v>1.45</v>
      </c>
      <c r="L711" s="8">
        <v>914.0</v>
      </c>
      <c r="M711" s="8">
        <v>897.0</v>
      </c>
    </row>
    <row r="712" ht="15.75" customHeight="1">
      <c r="A712" s="7" t="s">
        <v>126</v>
      </c>
      <c r="B712" s="7" t="s">
        <v>144</v>
      </c>
      <c r="C712" s="7">
        <v>1.0</v>
      </c>
      <c r="D712" s="7">
        <v>0.0</v>
      </c>
      <c r="E712" s="7" t="s">
        <v>13</v>
      </c>
      <c r="F712" s="8">
        <v>0.8</v>
      </c>
      <c r="G712" s="8">
        <v>0.0</v>
      </c>
      <c r="H712" s="8">
        <v>184.0</v>
      </c>
      <c r="I712" s="8">
        <v>158.0</v>
      </c>
      <c r="J712" s="8">
        <v>1.13</v>
      </c>
      <c r="K712" s="8">
        <v>0.75</v>
      </c>
      <c r="L712" s="8">
        <v>914.0</v>
      </c>
      <c r="M712" s="8">
        <v>1012.0</v>
      </c>
    </row>
    <row r="713" ht="15.75" customHeight="1">
      <c r="A713" s="7" t="s">
        <v>208</v>
      </c>
      <c r="B713" s="7" t="s">
        <v>311</v>
      </c>
      <c r="C713" s="7">
        <v>2.0</v>
      </c>
      <c r="D713" s="7">
        <v>0.0</v>
      </c>
      <c r="E713" s="7" t="s">
        <v>162</v>
      </c>
      <c r="F713" s="8">
        <v>0.75</v>
      </c>
      <c r="G713" s="8">
        <v>0.0</v>
      </c>
      <c r="H713" s="8">
        <v>116.0</v>
      </c>
      <c r="I713" s="8">
        <v>180.0</v>
      </c>
      <c r="J713" s="8">
        <v>28.95</v>
      </c>
      <c r="K713" s="8">
        <v>0.3</v>
      </c>
      <c r="L713" s="8">
        <v>1165.0</v>
      </c>
      <c r="M713" s="8">
        <v>932.0</v>
      </c>
    </row>
    <row r="714" ht="15.75" customHeight="1">
      <c r="A714" s="7" t="s">
        <v>280</v>
      </c>
      <c r="B714" s="7" t="s">
        <v>286</v>
      </c>
      <c r="C714" s="7">
        <v>0.0</v>
      </c>
      <c r="D714" s="7">
        <v>0.0</v>
      </c>
      <c r="E714" s="7" t="s">
        <v>162</v>
      </c>
      <c r="F714" s="8">
        <v>0.75</v>
      </c>
      <c r="G714" s="8">
        <v>0.0</v>
      </c>
      <c r="H714" s="8">
        <v>130.0</v>
      </c>
      <c r="I714" s="8">
        <v>181.0</v>
      </c>
      <c r="J714" s="8">
        <v>3.05</v>
      </c>
      <c r="K714" s="8">
        <v>1.75</v>
      </c>
      <c r="L714" s="8">
        <v>1125.0</v>
      </c>
      <c r="M714" s="8">
        <v>932.0</v>
      </c>
    </row>
    <row r="715" ht="15.75" customHeight="1">
      <c r="A715" s="7" t="s">
        <v>293</v>
      </c>
      <c r="B715" s="7" t="s">
        <v>308</v>
      </c>
      <c r="C715" s="7">
        <v>0.0</v>
      </c>
      <c r="D715" s="7">
        <v>0.0</v>
      </c>
      <c r="E715" s="7" t="s">
        <v>162</v>
      </c>
      <c r="F715" s="8">
        <v>0.75</v>
      </c>
      <c r="G715" s="8">
        <v>0.0</v>
      </c>
      <c r="H715" s="8">
        <v>138.0</v>
      </c>
      <c r="I715" s="8">
        <v>145.0</v>
      </c>
      <c r="J715" s="8">
        <v>1.25</v>
      </c>
      <c r="K715" s="8">
        <v>0.375</v>
      </c>
      <c r="L715" s="8">
        <v>1088.0</v>
      </c>
      <c r="M715" s="8">
        <v>1061.0</v>
      </c>
    </row>
    <row r="716" ht="15.75" customHeight="1">
      <c r="A716" s="7" t="s">
        <v>129</v>
      </c>
      <c r="B716" s="7" t="s">
        <v>116</v>
      </c>
      <c r="C716" s="7">
        <v>3.0</v>
      </c>
      <c r="D716" s="7">
        <v>0.0</v>
      </c>
      <c r="E716" s="7" t="s">
        <v>13</v>
      </c>
      <c r="F716" s="8">
        <v>0.6</v>
      </c>
      <c r="G716" s="8">
        <v>0.0</v>
      </c>
      <c r="H716" s="8">
        <v>207.0</v>
      </c>
      <c r="I716" s="8">
        <v>182.0</v>
      </c>
      <c r="J716" s="8">
        <v>1.47</v>
      </c>
      <c r="K716" s="8">
        <v>1.22</v>
      </c>
      <c r="L716" s="8">
        <v>825.0</v>
      </c>
      <c r="M716" s="8">
        <v>922.0</v>
      </c>
    </row>
    <row r="717" ht="15.75" customHeight="1">
      <c r="A717" s="7" t="s">
        <v>138</v>
      </c>
      <c r="B717" s="7" t="s">
        <v>157</v>
      </c>
      <c r="C717" s="7">
        <v>2.0</v>
      </c>
      <c r="D717" s="7">
        <v>0.0</v>
      </c>
      <c r="E717" s="7" t="s">
        <v>13</v>
      </c>
      <c r="F717" s="8">
        <v>0.6</v>
      </c>
      <c r="G717" s="8">
        <v>0.0</v>
      </c>
      <c r="H717" s="8">
        <v>174.0</v>
      </c>
      <c r="I717" s="8">
        <v>195.0</v>
      </c>
      <c r="J717" s="8">
        <v>0.98</v>
      </c>
      <c r="K717" s="8">
        <v>0.075</v>
      </c>
      <c r="L717" s="8">
        <v>954.0</v>
      </c>
      <c r="M717" s="8">
        <v>867.0</v>
      </c>
    </row>
    <row r="718" ht="15.75" customHeight="1">
      <c r="A718" s="7" t="s">
        <v>269</v>
      </c>
      <c r="B718" s="7" t="s">
        <v>283</v>
      </c>
      <c r="C718" s="7">
        <v>1.0</v>
      </c>
      <c r="D718" s="7">
        <v>0.0</v>
      </c>
      <c r="E718" s="7" t="s">
        <v>162</v>
      </c>
      <c r="F718" s="8">
        <v>0.5</v>
      </c>
      <c r="G718" s="8">
        <v>0.0</v>
      </c>
      <c r="H718" s="8">
        <v>122.0</v>
      </c>
      <c r="I718" s="8">
        <v>146.0</v>
      </c>
      <c r="J718" s="8">
        <v>4.35</v>
      </c>
      <c r="K718" s="8">
        <v>1.63</v>
      </c>
      <c r="L718" s="8">
        <v>1145.0</v>
      </c>
      <c r="M718" s="8">
        <v>1060.0</v>
      </c>
    </row>
    <row r="719" ht="15.75" customHeight="1">
      <c r="A719" s="7" t="s">
        <v>101</v>
      </c>
      <c r="B719" s="7" t="s">
        <v>113</v>
      </c>
      <c r="C719" s="7">
        <v>0.0</v>
      </c>
      <c r="D719" s="7">
        <v>0.0</v>
      </c>
      <c r="E719" s="7" t="s">
        <v>13</v>
      </c>
      <c r="F719" s="8">
        <v>0.2</v>
      </c>
      <c r="G719" s="8">
        <v>0.0</v>
      </c>
      <c r="H719" s="8">
        <v>192.0</v>
      </c>
      <c r="I719" s="8">
        <v>183.0</v>
      </c>
      <c r="J719" s="8">
        <v>2.73</v>
      </c>
      <c r="K719" s="8">
        <v>1.44</v>
      </c>
      <c r="L719" s="8">
        <v>883.0</v>
      </c>
      <c r="M719" s="8">
        <v>915.0</v>
      </c>
    </row>
    <row r="720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8.71"/>
    <col customWidth="1" min="3" max="4" width="16.29"/>
    <col customWidth="1" min="5" max="5" width="11.14"/>
    <col customWidth="1" min="6" max="6" width="8.0"/>
    <col customWidth="1" min="7" max="7" width="12.86"/>
    <col customWidth="1" min="8" max="8" width="8.71"/>
    <col customWidth="1" min="9" max="9" width="11.14"/>
    <col customWidth="1" min="10" max="15" width="8.57"/>
    <col customWidth="1" min="16" max="16" width="12.71"/>
    <col customWidth="1" min="17" max="17" width="14.29"/>
    <col customWidth="1" min="18" max="18" width="20.14"/>
    <col customWidth="1" min="19" max="20" width="12.57"/>
    <col customWidth="1" min="21" max="21" width="15.14"/>
    <col customWidth="1" min="22" max="22" width="20.0"/>
    <col customWidth="1" min="23" max="24" width="16.14"/>
    <col customWidth="1" min="25" max="25" width="13.57"/>
    <col customWidth="1" min="26" max="26" width="13.86"/>
    <col customWidth="1" min="27" max="27" width="11.43"/>
    <col customWidth="1" min="28" max="28" width="12.14"/>
    <col customWidth="1" min="29" max="34" width="8.71"/>
  </cols>
  <sheetData>
    <row r="1">
      <c r="A1" s="4" t="s">
        <v>665</v>
      </c>
      <c r="B1" s="4" t="s">
        <v>666</v>
      </c>
      <c r="C1" s="2" t="s">
        <v>667</v>
      </c>
      <c r="D1" s="2" t="s">
        <v>668</v>
      </c>
      <c r="E1" s="2" t="s">
        <v>669</v>
      </c>
      <c r="F1" s="4" t="s">
        <v>670</v>
      </c>
      <c r="G1" s="4" t="s">
        <v>7</v>
      </c>
      <c r="H1" s="2" t="s">
        <v>671</v>
      </c>
      <c r="I1" s="2" t="s">
        <v>672</v>
      </c>
      <c r="J1" s="2" t="s">
        <v>9</v>
      </c>
      <c r="K1" s="2" t="s">
        <v>673</v>
      </c>
      <c r="L1" s="2" t="s">
        <v>674</v>
      </c>
      <c r="M1" s="2" t="s">
        <v>675</v>
      </c>
      <c r="N1" s="2" t="s">
        <v>676</v>
      </c>
      <c r="O1" s="2" t="s">
        <v>677</v>
      </c>
      <c r="P1" s="2" t="s">
        <v>678</v>
      </c>
      <c r="Q1" s="2" t="s">
        <v>679</v>
      </c>
      <c r="R1" s="2" t="s">
        <v>680</v>
      </c>
      <c r="S1" s="2" t="s">
        <v>681</v>
      </c>
      <c r="T1" s="2" t="s">
        <v>682</v>
      </c>
      <c r="U1" s="2" t="s">
        <v>683</v>
      </c>
      <c r="V1" s="2" t="s">
        <v>684</v>
      </c>
      <c r="W1" s="2" t="s">
        <v>685</v>
      </c>
      <c r="X1" s="2" t="s">
        <v>686</v>
      </c>
      <c r="Y1" s="2" t="s">
        <v>687</v>
      </c>
      <c r="Z1" s="2" t="s">
        <v>688</v>
      </c>
      <c r="AA1" s="9" t="s">
        <v>689</v>
      </c>
      <c r="AB1" s="9" t="s">
        <v>690</v>
      </c>
    </row>
    <row r="2">
      <c r="A2" s="4" t="s">
        <v>691</v>
      </c>
      <c r="B2" s="4" t="s">
        <v>692</v>
      </c>
      <c r="C2" s="2" t="s">
        <v>693</v>
      </c>
      <c r="D2" s="2" t="s">
        <v>40</v>
      </c>
      <c r="E2" s="2">
        <v>-6.0</v>
      </c>
      <c r="F2" s="4">
        <v>48.0</v>
      </c>
      <c r="G2" s="4">
        <v>18.33</v>
      </c>
      <c r="H2" s="2">
        <v>1442.0</v>
      </c>
      <c r="I2" s="2" t="s">
        <v>13</v>
      </c>
      <c r="J2" s="2">
        <v>0.732</v>
      </c>
      <c r="K2" s="2">
        <v>1758.0</v>
      </c>
      <c r="L2" s="2">
        <v>71.0</v>
      </c>
      <c r="M2" s="2">
        <v>68.0</v>
      </c>
      <c r="N2" s="2">
        <v>0.0</v>
      </c>
      <c r="O2" s="2">
        <v>0.0</v>
      </c>
      <c r="P2" s="10" t="s">
        <v>694</v>
      </c>
      <c r="Q2" s="10" t="s">
        <v>695</v>
      </c>
      <c r="R2" s="2" t="s">
        <v>696</v>
      </c>
      <c r="S2" s="11" t="s">
        <v>697</v>
      </c>
      <c r="T2" s="2">
        <v>627.0</v>
      </c>
      <c r="U2" s="2">
        <v>897.0</v>
      </c>
      <c r="V2" s="2">
        <v>726.0</v>
      </c>
      <c r="W2" s="2">
        <v>1664.0</v>
      </c>
      <c r="X2" s="2">
        <v>37.0</v>
      </c>
      <c r="Y2" s="2">
        <f t="shared" ref="Y2:Y33" si="1">U2/T2</f>
        <v>1.43062201</v>
      </c>
      <c r="Z2" s="4">
        <f t="shared" ref="Z2:Z33" si="2">V2/T2</f>
        <v>1.157894737</v>
      </c>
      <c r="AA2" s="12">
        <f t="shared" ref="AA2:AA5" si="3">(Y2-MIN($Y$2:$Y$33))/(MAX($Y$2:$Y$33)-MIN($Y$2:$Y$33)) </f>
        <v>0.1939397841</v>
      </c>
      <c r="AB2" s="12">
        <v>0.4236580450491577</v>
      </c>
    </row>
    <row r="3">
      <c r="A3" s="4" t="s">
        <v>698</v>
      </c>
      <c r="B3" s="4" t="s">
        <v>692</v>
      </c>
      <c r="C3" s="2" t="s">
        <v>699</v>
      </c>
      <c r="D3" s="2" t="s">
        <v>439</v>
      </c>
      <c r="E3" s="2">
        <v>1.0</v>
      </c>
      <c r="F3" s="4">
        <v>44.0</v>
      </c>
      <c r="G3" s="4">
        <v>125.8</v>
      </c>
      <c r="H3" s="2">
        <v>1464.0</v>
      </c>
      <c r="I3" s="2" t="s">
        <v>492</v>
      </c>
      <c r="J3" s="2">
        <v>1.0</v>
      </c>
      <c r="K3" s="2">
        <v>1863.0</v>
      </c>
      <c r="N3" s="2">
        <v>0.0</v>
      </c>
      <c r="O3" s="2">
        <v>0.0</v>
      </c>
      <c r="P3" s="10" t="s">
        <v>700</v>
      </c>
      <c r="Q3" s="10" t="s">
        <v>701</v>
      </c>
      <c r="R3" s="2" t="s">
        <v>702</v>
      </c>
      <c r="S3" s="11" t="s">
        <v>703</v>
      </c>
      <c r="T3" s="2">
        <v>557.0</v>
      </c>
      <c r="U3" s="2">
        <v>676.0</v>
      </c>
      <c r="V3" s="2">
        <v>877.0</v>
      </c>
      <c r="W3" s="2">
        <v>1840.0</v>
      </c>
      <c r="X3" s="2">
        <v>15.0</v>
      </c>
      <c r="Y3" s="2">
        <f t="shared" si="1"/>
        <v>1.213644524</v>
      </c>
      <c r="Z3" s="4">
        <f t="shared" si="2"/>
        <v>1.574506284</v>
      </c>
      <c r="AA3" s="12">
        <f t="shared" si="3"/>
        <v>0</v>
      </c>
      <c r="AB3" s="12">
        <v>0.8856294556513967</v>
      </c>
      <c r="AF3" s="13"/>
      <c r="AG3" s="13"/>
    </row>
    <row r="4">
      <c r="A4" s="4" t="s">
        <v>164</v>
      </c>
      <c r="B4" s="4" t="s">
        <v>692</v>
      </c>
      <c r="C4" s="2" t="s">
        <v>704</v>
      </c>
      <c r="D4" s="2" t="s">
        <v>164</v>
      </c>
      <c r="E4" s="2">
        <v>-2.0</v>
      </c>
      <c r="F4" s="4">
        <v>18.0</v>
      </c>
      <c r="G4" s="4">
        <v>286.5</v>
      </c>
      <c r="H4" s="2">
        <v>1585.0</v>
      </c>
      <c r="I4" s="2" t="s">
        <v>162</v>
      </c>
      <c r="J4" s="2">
        <v>0.771</v>
      </c>
      <c r="K4" s="2">
        <v>1985.0</v>
      </c>
      <c r="N4" s="2">
        <v>0.0</v>
      </c>
      <c r="O4" s="2">
        <v>0.0</v>
      </c>
      <c r="P4" s="10" t="s">
        <v>705</v>
      </c>
      <c r="Q4" s="10" t="s">
        <v>706</v>
      </c>
      <c r="R4" s="2" t="s">
        <v>707</v>
      </c>
      <c r="S4" s="11" t="s">
        <v>708</v>
      </c>
      <c r="T4" s="2">
        <v>640.0</v>
      </c>
      <c r="U4" s="2">
        <v>857.0</v>
      </c>
      <c r="V4" s="2">
        <v>617.0</v>
      </c>
      <c r="W4" s="2">
        <v>1687.0</v>
      </c>
      <c r="X4" s="2">
        <v>-18.0</v>
      </c>
      <c r="Y4" s="2">
        <f t="shared" si="1"/>
        <v>1.3390625</v>
      </c>
      <c r="Z4" s="4">
        <f t="shared" si="2"/>
        <v>0.9640625</v>
      </c>
      <c r="AA4" s="12">
        <f t="shared" si="3"/>
        <v>0.1121016547</v>
      </c>
      <c r="AB4" s="12">
        <v>0.20872172713489887</v>
      </c>
    </row>
    <row r="5">
      <c r="A5" s="4" t="s">
        <v>709</v>
      </c>
      <c r="B5" s="4" t="s">
        <v>692</v>
      </c>
      <c r="C5" s="2" t="s">
        <v>710</v>
      </c>
      <c r="D5" s="2" t="s">
        <v>507</v>
      </c>
      <c r="E5" s="2">
        <v>6.0</v>
      </c>
      <c r="F5" s="4">
        <v>8.0</v>
      </c>
      <c r="G5" s="4">
        <v>455.75</v>
      </c>
      <c r="H5" s="2">
        <v>1679.0</v>
      </c>
      <c r="I5" s="14" t="s">
        <v>492</v>
      </c>
      <c r="J5" s="2">
        <v>0.888</v>
      </c>
      <c r="K5" s="2">
        <v>2115.0</v>
      </c>
      <c r="L5" s="2">
        <v>82.0</v>
      </c>
      <c r="M5" s="2">
        <v>83.0</v>
      </c>
      <c r="N5" s="2">
        <v>0.0</v>
      </c>
      <c r="O5" s="2">
        <v>0.0</v>
      </c>
      <c r="P5" s="10" t="s">
        <v>711</v>
      </c>
      <c r="Q5" s="10" t="s">
        <v>712</v>
      </c>
      <c r="R5" s="2" t="s">
        <v>713</v>
      </c>
      <c r="S5" s="11" t="s">
        <v>714</v>
      </c>
      <c r="T5" s="2">
        <v>853.0</v>
      </c>
      <c r="U5" s="2">
        <v>1774.0</v>
      </c>
      <c r="V5" s="2">
        <v>1090.0</v>
      </c>
      <c r="W5" s="2">
        <v>2040.0</v>
      </c>
      <c r="X5" s="2">
        <v>121.0</v>
      </c>
      <c r="Y5" s="2">
        <f t="shared" si="1"/>
        <v>2.07971864</v>
      </c>
      <c r="Z5" s="4">
        <f t="shared" si="2"/>
        <v>1.277842907</v>
      </c>
      <c r="AA5" s="12">
        <f t="shared" si="3"/>
        <v>0.7741182306</v>
      </c>
      <c r="AB5" s="12">
        <v>0.5566659416571536</v>
      </c>
    </row>
    <row r="6">
      <c r="A6" s="4" t="s">
        <v>715</v>
      </c>
      <c r="B6" s="4" t="s">
        <v>716</v>
      </c>
      <c r="C6" s="2" t="s">
        <v>717</v>
      </c>
      <c r="D6" s="2" t="s">
        <v>491</v>
      </c>
      <c r="E6" s="2">
        <v>10.0</v>
      </c>
      <c r="F6" s="4">
        <v>5.0</v>
      </c>
      <c r="G6" s="4">
        <v>1360.0</v>
      </c>
      <c r="H6" s="2">
        <v>1737.0</v>
      </c>
      <c r="I6" s="14" t="s">
        <v>492</v>
      </c>
      <c r="J6" s="2">
        <v>0.888</v>
      </c>
      <c r="K6" s="2">
        <v>2176.0</v>
      </c>
      <c r="L6" s="2">
        <v>82.0</v>
      </c>
      <c r="M6" s="2">
        <v>83.0</v>
      </c>
      <c r="N6" s="2">
        <v>1.0</v>
      </c>
      <c r="O6" s="2">
        <v>1.0</v>
      </c>
      <c r="P6" s="10" t="s">
        <v>718</v>
      </c>
      <c r="Q6" s="10" t="s">
        <v>719</v>
      </c>
      <c r="R6" s="2" t="s">
        <v>720</v>
      </c>
      <c r="S6" s="11" t="s">
        <v>721</v>
      </c>
      <c r="T6" s="2">
        <v>1110.0</v>
      </c>
      <c r="U6" s="2">
        <v>2589.0</v>
      </c>
      <c r="V6" s="2">
        <v>1090.0</v>
      </c>
      <c r="W6" s="2">
        <v>1920.0</v>
      </c>
      <c r="X6" s="2">
        <v>-112.0</v>
      </c>
      <c r="Y6" s="2">
        <f t="shared" si="1"/>
        <v>2.332432432</v>
      </c>
      <c r="Z6" s="4">
        <f t="shared" si="2"/>
        <v>0.981981982</v>
      </c>
      <c r="AA6" s="12">
        <f>(Y6-MIN(Y$2:Y$33))/(MAX(Y$2:Y$33)-MIN(Y$2:Y$33)) </f>
        <v>1</v>
      </c>
      <c r="AB6" s="12">
        <v>0.22859224784335844</v>
      </c>
    </row>
    <row r="7">
      <c r="A7" s="4" t="s">
        <v>722</v>
      </c>
      <c r="B7" s="4" t="s">
        <v>716</v>
      </c>
      <c r="C7" s="2" t="s">
        <v>723</v>
      </c>
      <c r="D7" s="2" t="s">
        <v>20</v>
      </c>
      <c r="E7" s="2">
        <v>-3.0</v>
      </c>
      <c r="F7" s="4">
        <v>22.0</v>
      </c>
      <c r="G7" s="4">
        <v>68.58</v>
      </c>
      <c r="H7" s="2">
        <v>1559.0</v>
      </c>
      <c r="I7" s="2" t="s">
        <v>13</v>
      </c>
      <c r="J7" s="2">
        <v>0.732</v>
      </c>
      <c r="K7" s="2">
        <v>1122.0</v>
      </c>
      <c r="N7" s="2">
        <v>0.0</v>
      </c>
      <c r="O7" s="2">
        <v>0.0</v>
      </c>
      <c r="P7" s="10" t="s">
        <v>724</v>
      </c>
      <c r="Q7" s="10" t="s">
        <v>725</v>
      </c>
      <c r="R7" s="2" t="s">
        <v>726</v>
      </c>
      <c r="S7" s="11" t="s">
        <v>727</v>
      </c>
      <c r="T7" s="2">
        <v>629.0</v>
      </c>
      <c r="U7" s="2">
        <v>1182.0</v>
      </c>
      <c r="V7" s="2">
        <v>488.0</v>
      </c>
      <c r="W7" s="2">
        <v>1817.0</v>
      </c>
      <c r="X7" s="2">
        <v>-13.0</v>
      </c>
      <c r="Y7" s="2">
        <f t="shared" si="1"/>
        <v>1.879173291</v>
      </c>
      <c r="Z7" s="4">
        <f t="shared" si="2"/>
        <v>0.7758346582</v>
      </c>
      <c r="AA7" s="12">
        <f t="shared" ref="AA7:AA33" si="4">(Y7-MIN($Y$2:$Y$33))/(MAX($Y$2:$Y$33)-MIN($Y$2:$Y$33)) </f>
        <v>0.5948658918</v>
      </c>
      <c r="AB7" s="12">
        <v>0.0</v>
      </c>
    </row>
    <row r="8">
      <c r="A8" s="15" t="s">
        <v>728</v>
      </c>
      <c r="B8" s="4" t="s">
        <v>716</v>
      </c>
      <c r="C8" s="2" t="s">
        <v>729</v>
      </c>
      <c r="D8" s="2" t="s">
        <v>730</v>
      </c>
      <c r="E8" s="2">
        <v>-1.0</v>
      </c>
      <c r="F8" s="4">
        <v>14.0</v>
      </c>
      <c r="G8" s="4">
        <v>204.4</v>
      </c>
      <c r="H8" s="2">
        <v>1635.0</v>
      </c>
      <c r="I8" s="2" t="s">
        <v>323</v>
      </c>
      <c r="J8" s="2">
        <v>0.705</v>
      </c>
      <c r="K8" s="2">
        <v>1959.0</v>
      </c>
      <c r="L8" s="2">
        <v>74.0</v>
      </c>
      <c r="M8" s="2">
        <v>74.0</v>
      </c>
      <c r="N8" s="2">
        <v>0.0</v>
      </c>
      <c r="O8" s="2">
        <v>0.0</v>
      </c>
      <c r="P8" s="10" t="s">
        <v>731</v>
      </c>
      <c r="Q8" s="10" t="s">
        <v>732</v>
      </c>
      <c r="R8" s="2" t="s">
        <v>733</v>
      </c>
      <c r="S8" s="11" t="s">
        <v>734</v>
      </c>
      <c r="T8" s="2">
        <v>765.0</v>
      </c>
      <c r="U8" s="2">
        <v>1139.0</v>
      </c>
      <c r="V8" s="2">
        <v>1006.0</v>
      </c>
      <c r="W8" s="2">
        <v>1798.0</v>
      </c>
      <c r="X8" s="2">
        <v>-70.0</v>
      </c>
      <c r="Y8" s="2">
        <f t="shared" si="1"/>
        <v>1.488888889</v>
      </c>
      <c r="Z8" s="4">
        <f t="shared" si="2"/>
        <v>1.31503268</v>
      </c>
      <c r="AA8" s="12">
        <f t="shared" si="4"/>
        <v>0.2460201461</v>
      </c>
      <c r="AB8" s="12">
        <v>0.5979048648818058</v>
      </c>
    </row>
    <row r="9">
      <c r="A9" s="15" t="s">
        <v>735</v>
      </c>
      <c r="B9" s="4" t="s">
        <v>716</v>
      </c>
      <c r="C9" s="2" t="s">
        <v>736</v>
      </c>
      <c r="D9" s="2" t="s">
        <v>551</v>
      </c>
      <c r="E9" s="2">
        <v>-5.0</v>
      </c>
      <c r="F9" s="4">
        <v>19.0</v>
      </c>
      <c r="G9" s="4">
        <v>130.85</v>
      </c>
      <c r="H9" s="2">
        <v>1582.0</v>
      </c>
      <c r="I9" s="14" t="s">
        <v>492</v>
      </c>
      <c r="J9" s="2">
        <v>0.888</v>
      </c>
      <c r="K9" s="2">
        <v>1913.0</v>
      </c>
      <c r="L9" s="2">
        <v>75.0</v>
      </c>
      <c r="M9" s="2">
        <v>73.0</v>
      </c>
      <c r="N9" s="2">
        <v>0.0</v>
      </c>
      <c r="O9" s="2">
        <v>0.0</v>
      </c>
      <c r="P9" s="10" t="s">
        <v>737</v>
      </c>
      <c r="Q9" s="10" t="s">
        <v>738</v>
      </c>
      <c r="R9" s="2" t="s">
        <v>739</v>
      </c>
      <c r="S9" s="11" t="s">
        <v>740</v>
      </c>
      <c r="T9" s="2">
        <v>698.0</v>
      </c>
      <c r="U9" s="2">
        <v>866.0</v>
      </c>
      <c r="V9" s="2">
        <v>1131.0</v>
      </c>
      <c r="W9" s="2">
        <v>1790.0</v>
      </c>
      <c r="X9" s="2">
        <v>-38.0</v>
      </c>
      <c r="Y9" s="2">
        <f t="shared" si="1"/>
        <v>1.240687679</v>
      </c>
      <c r="Z9" s="4">
        <f t="shared" si="2"/>
        <v>1.62034384</v>
      </c>
      <c r="AA9" s="12">
        <f t="shared" si="4"/>
        <v>0.02417183333</v>
      </c>
      <c r="AB9" s="12">
        <v>0.9364577164368401</v>
      </c>
    </row>
    <row r="10">
      <c r="A10" s="4" t="s">
        <v>430</v>
      </c>
      <c r="B10" s="4" t="s">
        <v>741</v>
      </c>
      <c r="C10" s="2" t="s">
        <v>742</v>
      </c>
      <c r="D10" s="2" t="s">
        <v>430</v>
      </c>
      <c r="E10" s="2">
        <v>4.0</v>
      </c>
      <c r="F10" s="4">
        <v>3.0</v>
      </c>
      <c r="G10" s="4">
        <v>608.0</v>
      </c>
      <c r="H10" s="2">
        <v>1771.0</v>
      </c>
      <c r="I10" s="2" t="s">
        <v>427</v>
      </c>
      <c r="J10" s="2">
        <v>1.0</v>
      </c>
      <c r="K10" s="2">
        <v>2139.0</v>
      </c>
      <c r="L10" s="2">
        <v>86.0</v>
      </c>
      <c r="M10" s="2">
        <v>81.0</v>
      </c>
      <c r="N10" s="2">
        <v>2.0</v>
      </c>
      <c r="O10" s="2">
        <v>1.0</v>
      </c>
      <c r="P10" s="10" t="s">
        <v>743</v>
      </c>
      <c r="Q10" s="10" t="s">
        <v>744</v>
      </c>
      <c r="R10" s="2" t="s">
        <v>745</v>
      </c>
      <c r="S10" s="16" t="s">
        <v>746</v>
      </c>
      <c r="T10" s="2">
        <v>1060.0</v>
      </c>
      <c r="U10" s="2">
        <v>1996.0</v>
      </c>
      <c r="V10" s="2">
        <v>1107.0</v>
      </c>
      <c r="W10" s="2">
        <v>2141.0</v>
      </c>
      <c r="X10" s="2">
        <v>37.0</v>
      </c>
      <c r="Y10" s="2">
        <f t="shared" si="1"/>
        <v>1.883018868</v>
      </c>
      <c r="Z10" s="4">
        <f t="shared" si="2"/>
        <v>1.044339623</v>
      </c>
      <c r="AA10" s="12">
        <f t="shared" si="4"/>
        <v>0.5983031625</v>
      </c>
      <c r="AB10" s="12">
        <v>0.29773926846045656</v>
      </c>
    </row>
    <row r="11">
      <c r="A11" s="15" t="s">
        <v>747</v>
      </c>
      <c r="B11" s="4" t="s">
        <v>741</v>
      </c>
      <c r="C11" s="2" t="s">
        <v>748</v>
      </c>
      <c r="D11" s="2" t="s">
        <v>32</v>
      </c>
      <c r="E11" s="2">
        <v>-2.0</v>
      </c>
      <c r="F11" s="4">
        <v>53.0</v>
      </c>
      <c r="G11" s="4">
        <v>23.1</v>
      </c>
      <c r="H11" s="2">
        <v>1436.0</v>
      </c>
      <c r="I11" s="2" t="s">
        <v>13</v>
      </c>
      <c r="J11" s="2">
        <v>0.732</v>
      </c>
      <c r="K11" s="2">
        <v>1801.0</v>
      </c>
      <c r="N11" s="2">
        <v>0.0</v>
      </c>
      <c r="O11" s="2">
        <v>0.0</v>
      </c>
      <c r="P11" s="10" t="s">
        <v>749</v>
      </c>
      <c r="Q11" s="10" t="s">
        <v>750</v>
      </c>
      <c r="R11" s="2" t="s">
        <v>751</v>
      </c>
      <c r="S11" s="11" t="s">
        <v>752</v>
      </c>
      <c r="T11" s="2">
        <v>751.0</v>
      </c>
      <c r="U11" s="2">
        <v>1185.0</v>
      </c>
      <c r="V11" s="2">
        <v>802.0</v>
      </c>
      <c r="W11" s="2">
        <v>1632.0</v>
      </c>
      <c r="X11" s="2">
        <v>-34.0</v>
      </c>
      <c r="Y11" s="2">
        <f t="shared" si="1"/>
        <v>1.577896138</v>
      </c>
      <c r="Z11" s="4">
        <f t="shared" si="2"/>
        <v>1.067909454</v>
      </c>
      <c r="AA11" s="12">
        <f t="shared" si="4"/>
        <v>0.3255770031</v>
      </c>
      <c r="AB11" s="12">
        <v>0.3238753377838786</v>
      </c>
    </row>
    <row r="12">
      <c r="A12" s="4" t="s">
        <v>753</v>
      </c>
      <c r="B12" s="4" t="s">
        <v>741</v>
      </c>
      <c r="C12" s="2" t="s">
        <v>754</v>
      </c>
      <c r="D12" s="2" t="s">
        <v>343</v>
      </c>
      <c r="E12" s="2">
        <v>-1.0</v>
      </c>
      <c r="F12" s="4">
        <v>12.0</v>
      </c>
      <c r="G12" s="4">
        <v>201.3</v>
      </c>
      <c r="H12" s="2">
        <v>1650.0</v>
      </c>
      <c r="I12" s="2" t="s">
        <v>323</v>
      </c>
      <c r="J12" s="2">
        <v>0.705</v>
      </c>
      <c r="K12" s="2">
        <v>2019.0</v>
      </c>
      <c r="L12" s="2">
        <v>78.0</v>
      </c>
      <c r="M12" s="2">
        <v>76.0</v>
      </c>
      <c r="N12" s="2">
        <v>0.0</v>
      </c>
      <c r="O12" s="2">
        <v>0.0</v>
      </c>
      <c r="P12" s="10" t="s">
        <v>755</v>
      </c>
      <c r="Q12" s="17" t="s">
        <v>756</v>
      </c>
      <c r="R12" s="2" t="s">
        <v>757</v>
      </c>
      <c r="S12" s="11" t="s">
        <v>758</v>
      </c>
      <c r="T12" s="2">
        <v>965.0</v>
      </c>
      <c r="U12" s="2">
        <v>1729.0</v>
      </c>
      <c r="V12" s="2">
        <v>996.0</v>
      </c>
      <c r="W12" s="2">
        <v>1813.0</v>
      </c>
      <c r="X12" s="2">
        <v>-41.0</v>
      </c>
      <c r="Y12" s="2">
        <f t="shared" si="1"/>
        <v>1.791709845</v>
      </c>
      <c r="Z12" s="4">
        <f t="shared" si="2"/>
        <v>1.032124352</v>
      </c>
      <c r="AA12" s="12">
        <f t="shared" si="4"/>
        <v>0.5166889239</v>
      </c>
      <c r="AB12" s="12">
        <v>0.2841940230177355</v>
      </c>
    </row>
    <row r="13">
      <c r="A13" s="15" t="s">
        <v>759</v>
      </c>
      <c r="B13" s="4" t="s">
        <v>741</v>
      </c>
      <c r="C13" s="2" t="s">
        <v>760</v>
      </c>
      <c r="D13" s="2" t="s">
        <v>533</v>
      </c>
      <c r="E13" s="2">
        <v>-2.0</v>
      </c>
      <c r="F13" s="4">
        <v>26.0</v>
      </c>
      <c r="G13" s="4">
        <v>257.7</v>
      </c>
      <c r="H13" s="2">
        <v>1546.0</v>
      </c>
      <c r="I13" s="14" t="s">
        <v>492</v>
      </c>
      <c r="J13" s="2">
        <v>0.888</v>
      </c>
      <c r="K13" s="2">
        <v>1997.0</v>
      </c>
      <c r="L13" s="2">
        <v>80.0</v>
      </c>
      <c r="M13" s="2">
        <v>74.0</v>
      </c>
      <c r="N13" s="2">
        <v>0.0</v>
      </c>
      <c r="O13" s="2">
        <v>0.0</v>
      </c>
      <c r="P13" s="10" t="s">
        <v>761</v>
      </c>
      <c r="Q13" s="10" t="s">
        <v>762</v>
      </c>
      <c r="R13" s="2" t="s">
        <v>763</v>
      </c>
      <c r="S13" s="11" t="s">
        <v>764</v>
      </c>
      <c r="T13" s="2">
        <v>877.0</v>
      </c>
      <c r="U13" s="2">
        <v>1498.0</v>
      </c>
      <c r="V13" s="2">
        <v>1184.0</v>
      </c>
      <c r="W13" s="2">
        <v>1809.0</v>
      </c>
      <c r="X13" s="2">
        <v>39.0</v>
      </c>
      <c r="Y13" s="2">
        <f t="shared" si="1"/>
        <v>1.708095781</v>
      </c>
      <c r="Z13" s="4">
        <f t="shared" si="2"/>
        <v>1.350057013</v>
      </c>
      <c r="AA13" s="12">
        <f t="shared" si="4"/>
        <v>0.4419526286</v>
      </c>
      <c r="AB13" s="12">
        <v>0.6367425796653896</v>
      </c>
    </row>
    <row r="14">
      <c r="A14" s="4" t="s">
        <v>765</v>
      </c>
      <c r="B14" s="4" t="s">
        <v>766</v>
      </c>
      <c r="C14" s="2" t="s">
        <v>767</v>
      </c>
      <c r="D14" s="2" t="s">
        <v>495</v>
      </c>
      <c r="E14" s="2">
        <v>5.0</v>
      </c>
      <c r="F14" s="4">
        <v>4.0</v>
      </c>
      <c r="G14" s="4">
        <v>886.0</v>
      </c>
      <c r="H14" s="2">
        <v>1765.0</v>
      </c>
      <c r="I14" s="14" t="s">
        <v>492</v>
      </c>
      <c r="J14" s="2">
        <v>0.888</v>
      </c>
      <c r="K14" s="2">
        <v>2197.0</v>
      </c>
      <c r="L14" s="2">
        <v>88.0</v>
      </c>
      <c r="M14" s="2">
        <v>83.0</v>
      </c>
      <c r="N14" s="2">
        <v>2.0</v>
      </c>
      <c r="O14" s="2">
        <v>1.0</v>
      </c>
      <c r="P14" s="10" t="s">
        <v>768</v>
      </c>
      <c r="Q14" s="10" t="s">
        <v>769</v>
      </c>
      <c r="R14" s="2" t="s">
        <v>770</v>
      </c>
      <c r="S14" s="11" t="s">
        <v>771</v>
      </c>
      <c r="T14" s="2">
        <v>890.0</v>
      </c>
      <c r="U14" s="2">
        <v>1589.0</v>
      </c>
      <c r="V14" s="2">
        <v>1239.0</v>
      </c>
      <c r="W14" s="2">
        <v>2005.0</v>
      </c>
      <c r="X14" s="2">
        <v>-100.0</v>
      </c>
      <c r="Y14" s="2">
        <f t="shared" si="1"/>
        <v>1.785393258</v>
      </c>
      <c r="Z14" s="4">
        <f t="shared" si="2"/>
        <v>1.392134831</v>
      </c>
      <c r="AA14" s="12">
        <f t="shared" si="4"/>
        <v>0.5110430047</v>
      </c>
      <c r="AB14" s="12">
        <v>0.6834017505619561</v>
      </c>
    </row>
    <row r="15">
      <c r="A15" s="15" t="s">
        <v>772</v>
      </c>
      <c r="B15" s="4" t="s">
        <v>766</v>
      </c>
      <c r="C15" s="2" t="s">
        <v>773</v>
      </c>
      <c r="D15" s="2" t="s">
        <v>521</v>
      </c>
      <c r="E15" s="2">
        <v>-2.0</v>
      </c>
      <c r="F15" s="4">
        <v>10.0</v>
      </c>
      <c r="G15" s="4">
        <v>339.3</v>
      </c>
      <c r="H15" s="2">
        <v>1665.0</v>
      </c>
      <c r="I15" s="14" t="s">
        <v>492</v>
      </c>
      <c r="J15" s="2">
        <v>0.888</v>
      </c>
      <c r="K15" s="2">
        <v>2017.0</v>
      </c>
      <c r="L15" s="2">
        <v>78.0</v>
      </c>
      <c r="M15" s="2">
        <v>78.0</v>
      </c>
      <c r="N15" s="2">
        <v>0.0</v>
      </c>
      <c r="O15" s="2">
        <v>0.0</v>
      </c>
      <c r="P15" s="10" t="s">
        <v>774</v>
      </c>
      <c r="Q15" s="10" t="s">
        <v>775</v>
      </c>
      <c r="R15" s="2" t="s">
        <v>776</v>
      </c>
      <c r="S15" s="11" t="s">
        <v>777</v>
      </c>
      <c r="T15" s="2">
        <v>864.0</v>
      </c>
      <c r="U15" s="2">
        <v>1590.0</v>
      </c>
      <c r="V15" s="2">
        <v>1177.0</v>
      </c>
      <c r="W15" s="2">
        <v>1971.0</v>
      </c>
      <c r="X15" s="2">
        <v>34.0</v>
      </c>
      <c r="Y15" s="2">
        <f t="shared" si="1"/>
        <v>1.840277778</v>
      </c>
      <c r="Z15" s="4">
        <f t="shared" si="2"/>
        <v>1.362268519</v>
      </c>
      <c r="AA15" s="12">
        <f t="shared" si="4"/>
        <v>0.5601001306</v>
      </c>
      <c r="AB15" s="12">
        <v>0.6502836509205067</v>
      </c>
    </row>
    <row r="16">
      <c r="A16" s="15" t="s">
        <v>778</v>
      </c>
      <c r="B16" s="4" t="s">
        <v>766</v>
      </c>
      <c r="C16" s="2" t="s">
        <v>779</v>
      </c>
      <c r="D16" s="2" t="s">
        <v>195</v>
      </c>
      <c r="E16" s="2">
        <v>0.0</v>
      </c>
      <c r="F16" s="4">
        <v>30.0</v>
      </c>
      <c r="G16" s="4">
        <v>65.85</v>
      </c>
      <c r="H16" s="2">
        <v>1508.0</v>
      </c>
      <c r="I16" s="2" t="s">
        <v>162</v>
      </c>
      <c r="J16" s="2">
        <v>0.771</v>
      </c>
      <c r="K16" s="2">
        <v>1773.0</v>
      </c>
      <c r="N16" s="2">
        <v>0.0</v>
      </c>
      <c r="O16" s="2">
        <v>0.0</v>
      </c>
      <c r="P16" s="10" t="s">
        <v>780</v>
      </c>
      <c r="Q16" s="10" t="s">
        <v>781</v>
      </c>
      <c r="R16" s="2" t="s">
        <v>782</v>
      </c>
      <c r="S16" s="11" t="s">
        <v>783</v>
      </c>
      <c r="T16" s="2">
        <v>708.0</v>
      </c>
      <c r="U16" s="2">
        <v>1006.0</v>
      </c>
      <c r="V16" s="2">
        <v>780.0</v>
      </c>
      <c r="W16" s="2">
        <v>1687.0</v>
      </c>
      <c r="X16" s="2">
        <v>51.0</v>
      </c>
      <c r="Y16" s="2">
        <f t="shared" si="1"/>
        <v>1.420903955</v>
      </c>
      <c r="Z16" s="4">
        <f t="shared" si="2"/>
        <v>1.101694915</v>
      </c>
      <c r="AA16" s="12">
        <f t="shared" si="4"/>
        <v>0.185253549</v>
      </c>
      <c r="AB16" s="12">
        <v>0.3613392949984402</v>
      </c>
    </row>
    <row r="17">
      <c r="A17" s="4" t="s">
        <v>784</v>
      </c>
      <c r="B17" s="4" t="s">
        <v>766</v>
      </c>
      <c r="C17" s="2" t="s">
        <v>785</v>
      </c>
      <c r="D17" s="2" t="s">
        <v>24</v>
      </c>
      <c r="E17" s="2">
        <v>-2.0</v>
      </c>
      <c r="F17" s="4">
        <v>39.0</v>
      </c>
      <c r="G17" s="4">
        <v>40.33</v>
      </c>
      <c r="H17" s="2">
        <v>1484.0</v>
      </c>
      <c r="I17" s="2" t="s">
        <v>13</v>
      </c>
      <c r="J17" s="2">
        <v>0.732</v>
      </c>
      <c r="K17" s="2">
        <v>1851.0</v>
      </c>
      <c r="L17" s="2">
        <v>75.0</v>
      </c>
      <c r="M17" s="2">
        <v>70.0</v>
      </c>
      <c r="N17" s="2">
        <v>0.0</v>
      </c>
      <c r="O17" s="2">
        <v>0.0</v>
      </c>
      <c r="P17" s="10" t="s">
        <v>786</v>
      </c>
      <c r="Q17" s="10" t="s">
        <v>787</v>
      </c>
      <c r="R17" s="2" t="s">
        <v>788</v>
      </c>
      <c r="S17" s="11" t="s">
        <v>789</v>
      </c>
      <c r="T17" s="2">
        <v>589.0</v>
      </c>
      <c r="U17" s="2">
        <v>1206.0</v>
      </c>
      <c r="V17" s="2">
        <v>657.0</v>
      </c>
      <c r="W17" s="2">
        <v>1719.0</v>
      </c>
      <c r="X17" s="2">
        <v>-26.0</v>
      </c>
      <c r="Y17" s="2">
        <f t="shared" si="1"/>
        <v>2.0475382</v>
      </c>
      <c r="Z17" s="4">
        <f t="shared" si="2"/>
        <v>1.115449915</v>
      </c>
      <c r="AA17" s="12">
        <f t="shared" si="4"/>
        <v>0.7453545663</v>
      </c>
      <c r="AB17" s="12">
        <v>0.37659191277839055</v>
      </c>
    </row>
    <row r="18">
      <c r="A18" s="4" t="s">
        <v>790</v>
      </c>
      <c r="B18" s="4" t="s">
        <v>791</v>
      </c>
      <c r="C18" s="2" t="s">
        <v>792</v>
      </c>
      <c r="D18" s="2" t="s">
        <v>504</v>
      </c>
      <c r="E18" s="2">
        <v>6.0</v>
      </c>
      <c r="F18" s="4">
        <v>6.0</v>
      </c>
      <c r="G18" s="4">
        <v>805.0</v>
      </c>
      <c r="H18" s="2">
        <v>1717.0</v>
      </c>
      <c r="I18" s="14" t="s">
        <v>492</v>
      </c>
      <c r="J18" s="2">
        <v>0.888</v>
      </c>
      <c r="K18" s="2">
        <v>2191.0</v>
      </c>
      <c r="L18" s="2">
        <v>82.0</v>
      </c>
      <c r="M18" s="2">
        <v>83.0</v>
      </c>
      <c r="N18" s="2">
        <v>1.0</v>
      </c>
      <c r="O18" s="2">
        <v>1.0</v>
      </c>
      <c r="P18" s="10" t="s">
        <v>793</v>
      </c>
      <c r="Q18" s="10" t="s">
        <v>794</v>
      </c>
      <c r="R18" s="2" t="s">
        <v>795</v>
      </c>
      <c r="S18" s="11" t="s">
        <v>796</v>
      </c>
      <c r="T18" s="2">
        <v>736.0</v>
      </c>
      <c r="U18" s="2">
        <v>1475.0</v>
      </c>
      <c r="V18" s="2">
        <v>661.0</v>
      </c>
      <c r="W18" s="2">
        <v>2045.0</v>
      </c>
      <c r="X18" s="2">
        <v>8.0</v>
      </c>
      <c r="Y18" s="2">
        <f t="shared" si="1"/>
        <v>2.004076087</v>
      </c>
      <c r="Z18" s="4">
        <f t="shared" si="2"/>
        <v>0.8980978261</v>
      </c>
      <c r="AA18" s="12">
        <f t="shared" si="4"/>
        <v>0.7065070662</v>
      </c>
      <c r="AB18" s="12">
        <v>0.13557494642249432</v>
      </c>
    </row>
    <row r="19">
      <c r="A19" s="4" t="s">
        <v>797</v>
      </c>
      <c r="B19" s="4" t="s">
        <v>791</v>
      </c>
      <c r="C19" s="2" t="s">
        <v>798</v>
      </c>
      <c r="D19" s="2" t="s">
        <v>501</v>
      </c>
      <c r="E19" s="2">
        <v>1.0</v>
      </c>
      <c r="F19" s="4">
        <v>11.0</v>
      </c>
      <c r="G19" s="4">
        <v>746.5</v>
      </c>
      <c r="H19" s="2">
        <v>1659.0</v>
      </c>
      <c r="I19" s="14" t="s">
        <v>492</v>
      </c>
      <c r="J19" s="2">
        <v>0.888</v>
      </c>
      <c r="K19" s="2">
        <v>2196.0</v>
      </c>
      <c r="L19" s="2">
        <v>82.0</v>
      </c>
      <c r="M19" s="2">
        <v>82.0</v>
      </c>
      <c r="N19" s="2">
        <v>4.0</v>
      </c>
      <c r="O19" s="2">
        <v>1.0</v>
      </c>
      <c r="P19" s="10" t="s">
        <v>799</v>
      </c>
      <c r="Q19" s="10" t="s">
        <v>800</v>
      </c>
      <c r="R19" s="2" t="s">
        <v>801</v>
      </c>
      <c r="S19" s="11" t="s">
        <v>802</v>
      </c>
      <c r="T19" s="2">
        <v>1002.0</v>
      </c>
      <c r="U19" s="2">
        <v>2258.0</v>
      </c>
      <c r="V19" s="2">
        <v>1179.0</v>
      </c>
      <c r="W19" s="2">
        <v>1960.0</v>
      </c>
      <c r="X19" s="2">
        <v>-3.0</v>
      </c>
      <c r="Y19" s="2">
        <f t="shared" si="1"/>
        <v>2.253493014</v>
      </c>
      <c r="Z19" s="4">
        <f t="shared" si="2"/>
        <v>1.176646707</v>
      </c>
      <c r="AA19" s="12">
        <f t="shared" si="4"/>
        <v>0.9294420168</v>
      </c>
      <c r="AB19" s="12">
        <v>0.44445169318650607</v>
      </c>
    </row>
    <row r="20">
      <c r="A20" s="15" t="s">
        <v>803</v>
      </c>
      <c r="B20" s="4" t="s">
        <v>791</v>
      </c>
      <c r="C20" s="2" t="s">
        <v>804</v>
      </c>
      <c r="D20" s="2" t="s">
        <v>16</v>
      </c>
      <c r="E20" s="2">
        <v>1.0</v>
      </c>
      <c r="F20" s="4">
        <v>24.0</v>
      </c>
      <c r="G20" s="4">
        <v>131.7</v>
      </c>
      <c r="H20" s="2">
        <v>1555.0</v>
      </c>
      <c r="I20" s="2" t="s">
        <v>13</v>
      </c>
      <c r="J20" s="2">
        <v>0.732</v>
      </c>
      <c r="K20" s="2">
        <v>1944.0</v>
      </c>
      <c r="N20" s="2">
        <v>0.0</v>
      </c>
      <c r="O20" s="2">
        <v>0.0</v>
      </c>
      <c r="P20" s="10" t="s">
        <v>805</v>
      </c>
      <c r="Q20" s="10" t="s">
        <v>806</v>
      </c>
      <c r="R20" s="2" t="s">
        <v>807</v>
      </c>
      <c r="S20" s="11" t="s">
        <v>808</v>
      </c>
      <c r="T20" s="2">
        <v>783.0</v>
      </c>
      <c r="U20" s="2">
        <v>1377.0</v>
      </c>
      <c r="V20" s="2">
        <v>940.0</v>
      </c>
      <c r="W20" s="2">
        <v>1798.0</v>
      </c>
      <c r="X20" s="2">
        <v>51.0</v>
      </c>
      <c r="Y20" s="2">
        <f t="shared" si="1"/>
        <v>1.75862069</v>
      </c>
      <c r="Z20" s="4">
        <f t="shared" si="2"/>
        <v>1.200510856</v>
      </c>
      <c r="AA20" s="12">
        <f t="shared" si="4"/>
        <v>0.4871130278</v>
      </c>
      <c r="AB20" s="12">
        <v>0.47091412492908913</v>
      </c>
    </row>
    <row r="21" ht="15.75" customHeight="1">
      <c r="A21" s="15" t="s">
        <v>356</v>
      </c>
      <c r="B21" s="4" t="s">
        <v>791</v>
      </c>
      <c r="C21" s="2" t="s">
        <v>809</v>
      </c>
      <c r="D21" s="2" t="s">
        <v>356</v>
      </c>
      <c r="E21" s="2">
        <v>-8.0</v>
      </c>
      <c r="F21" s="4">
        <v>34.0</v>
      </c>
      <c r="G21" s="4">
        <v>11.95</v>
      </c>
      <c r="H21" s="2">
        <v>1500.0</v>
      </c>
      <c r="I21" s="2" t="s">
        <v>323</v>
      </c>
      <c r="J21" s="2">
        <v>0.705</v>
      </c>
      <c r="K21" s="2">
        <v>1416.0</v>
      </c>
      <c r="N21" s="2">
        <v>0.0</v>
      </c>
      <c r="O21" s="2">
        <v>0.0</v>
      </c>
      <c r="P21" s="10" t="s">
        <v>810</v>
      </c>
      <c r="Q21" s="10" t="s">
        <v>811</v>
      </c>
      <c r="R21" s="2" t="s">
        <v>812</v>
      </c>
      <c r="S21" s="11" t="s">
        <v>813</v>
      </c>
      <c r="T21" s="2">
        <v>737.0</v>
      </c>
      <c r="U21" s="2">
        <v>1277.0</v>
      </c>
      <c r="V21" s="2">
        <v>838.0</v>
      </c>
      <c r="W21" s="2">
        <v>1736.0</v>
      </c>
      <c r="X21" s="2">
        <v>135.0</v>
      </c>
      <c r="Y21" s="2">
        <f t="shared" si="1"/>
        <v>1.732700136</v>
      </c>
      <c r="Z21" s="4">
        <f t="shared" si="2"/>
        <v>1.137042062</v>
      </c>
      <c r="AA21" s="12">
        <f t="shared" si="4"/>
        <v>0.4639446026</v>
      </c>
      <c r="AB21" s="12">
        <v>0.4005349715449522</v>
      </c>
    </row>
    <row r="22" ht="15.75" customHeight="1">
      <c r="A22" s="4" t="s">
        <v>814</v>
      </c>
      <c r="B22" s="4" t="s">
        <v>815</v>
      </c>
      <c r="C22" s="2" t="s">
        <v>816</v>
      </c>
      <c r="D22" s="2" t="s">
        <v>512</v>
      </c>
      <c r="E22" s="2">
        <v>-1.0</v>
      </c>
      <c r="F22" s="4">
        <v>2.0</v>
      </c>
      <c r="G22" s="4">
        <v>559.0</v>
      </c>
      <c r="H22" s="2">
        <v>1822.0</v>
      </c>
      <c r="I22" s="14" t="s">
        <v>492</v>
      </c>
      <c r="J22" s="2">
        <v>0.888</v>
      </c>
      <c r="K22" s="2">
        <v>2106.0</v>
      </c>
      <c r="L22" s="2">
        <v>86.0</v>
      </c>
      <c r="M22" s="2">
        <v>80.0</v>
      </c>
      <c r="N22" s="2">
        <v>0.0</v>
      </c>
      <c r="O22" s="2">
        <v>0.0</v>
      </c>
      <c r="P22" s="10" t="s">
        <v>817</v>
      </c>
      <c r="Q22" s="10" t="s">
        <v>818</v>
      </c>
      <c r="R22" s="2" t="s">
        <v>819</v>
      </c>
      <c r="S22" s="11" t="s">
        <v>820</v>
      </c>
      <c r="T22" s="2">
        <v>833.0</v>
      </c>
      <c r="U22" s="2">
        <v>1514.0</v>
      </c>
      <c r="V22" s="2">
        <v>1321.0</v>
      </c>
      <c r="W22" s="2">
        <v>2025.0</v>
      </c>
      <c r="X22" s="2">
        <v>-58.0</v>
      </c>
      <c r="Y22" s="2">
        <f t="shared" si="1"/>
        <v>1.817527011</v>
      </c>
      <c r="Z22" s="4">
        <f t="shared" si="2"/>
        <v>1.585834334</v>
      </c>
      <c r="AA22" s="12">
        <f t="shared" si="4"/>
        <v>0.5397649386</v>
      </c>
      <c r="AB22" s="12">
        <v>0.8981908820223669</v>
      </c>
    </row>
    <row r="23" ht="15.75" customHeight="1">
      <c r="A23" s="15" t="s">
        <v>821</v>
      </c>
      <c r="B23" s="4" t="s">
        <v>815</v>
      </c>
      <c r="C23" s="2" t="s">
        <v>822</v>
      </c>
      <c r="D23" s="2" t="s">
        <v>340</v>
      </c>
      <c r="E23" s="2">
        <v>-5.0</v>
      </c>
      <c r="F23" s="4">
        <v>43.0</v>
      </c>
      <c r="G23" s="4">
        <v>172.13</v>
      </c>
      <c r="H23" s="2">
        <v>1474.0</v>
      </c>
      <c r="I23" s="2" t="s">
        <v>323</v>
      </c>
      <c r="J23" s="2">
        <v>0.705</v>
      </c>
      <c r="K23" s="2">
        <v>1876.0</v>
      </c>
      <c r="L23" s="2">
        <v>76.0</v>
      </c>
      <c r="M23" s="2">
        <v>70.0</v>
      </c>
      <c r="N23" s="2">
        <v>0.0</v>
      </c>
      <c r="O23" s="2">
        <v>0.0</v>
      </c>
      <c r="P23" s="10" t="s">
        <v>823</v>
      </c>
      <c r="Q23" s="10" t="s">
        <v>824</v>
      </c>
      <c r="R23" s="2" t="s">
        <v>825</v>
      </c>
      <c r="S23" s="11" t="s">
        <v>826</v>
      </c>
      <c r="T23" s="2">
        <v>435.0</v>
      </c>
      <c r="U23" s="2">
        <v>554.0</v>
      </c>
      <c r="V23" s="2">
        <v>557.0</v>
      </c>
      <c r="W23" s="2">
        <v>1770.0</v>
      </c>
      <c r="X23" s="2">
        <v>0.0</v>
      </c>
      <c r="Y23" s="2">
        <f t="shared" si="1"/>
        <v>1.273563218</v>
      </c>
      <c r="Z23" s="4">
        <f t="shared" si="2"/>
        <v>1.28045977</v>
      </c>
      <c r="AA23" s="12">
        <f t="shared" si="4"/>
        <v>0.05355679456</v>
      </c>
      <c r="AB23" s="12">
        <v>0.5595677233662979</v>
      </c>
    </row>
    <row r="24" ht="15.75" customHeight="1">
      <c r="A24" s="15" t="s">
        <v>827</v>
      </c>
      <c r="B24" s="4" t="s">
        <v>815</v>
      </c>
      <c r="C24" s="2" t="s">
        <v>828</v>
      </c>
      <c r="D24" s="2" t="s">
        <v>170</v>
      </c>
      <c r="E24" s="2">
        <v>3.0</v>
      </c>
      <c r="F24" s="4">
        <v>23.0</v>
      </c>
      <c r="G24" s="4">
        <v>231.9</v>
      </c>
      <c r="H24" s="2">
        <v>1558.0</v>
      </c>
      <c r="I24" s="2" t="s">
        <v>162</v>
      </c>
      <c r="J24" s="2">
        <v>0.771</v>
      </c>
      <c r="K24" s="2">
        <v>2002.0</v>
      </c>
      <c r="L24" s="2">
        <v>80.0</v>
      </c>
      <c r="M24" s="2">
        <v>78.0</v>
      </c>
      <c r="N24" s="2">
        <v>0.0</v>
      </c>
      <c r="O24" s="2">
        <v>0.0</v>
      </c>
      <c r="P24" s="10" t="s">
        <v>829</v>
      </c>
      <c r="Q24" s="10" t="s">
        <v>830</v>
      </c>
      <c r="R24" s="2" t="s">
        <v>831</v>
      </c>
      <c r="S24" s="11" t="s">
        <v>832</v>
      </c>
      <c r="T24" s="2">
        <v>669.0</v>
      </c>
      <c r="U24" s="2">
        <v>987.0</v>
      </c>
      <c r="V24" s="2">
        <v>587.0</v>
      </c>
      <c r="W24" s="2">
        <v>1753.0</v>
      </c>
      <c r="X24" s="2">
        <v>38.0</v>
      </c>
      <c r="Y24" s="2">
        <f t="shared" si="1"/>
        <v>1.475336323</v>
      </c>
      <c r="Z24" s="4">
        <f t="shared" si="2"/>
        <v>0.8774289985</v>
      </c>
      <c r="AA24" s="12">
        <f t="shared" si="4"/>
        <v>0.2339065311</v>
      </c>
      <c r="AB24" s="12">
        <v>0.1126557366543099</v>
      </c>
    </row>
    <row r="25" ht="15.75" customHeight="1">
      <c r="A25" s="15" t="s">
        <v>833</v>
      </c>
      <c r="B25" s="4" t="s">
        <v>815</v>
      </c>
      <c r="C25" s="2" t="s">
        <v>834</v>
      </c>
      <c r="D25" s="2" t="s">
        <v>515</v>
      </c>
      <c r="E25" s="2">
        <v>3.0</v>
      </c>
      <c r="F25" s="4">
        <v>15.0</v>
      </c>
      <c r="G25" s="4">
        <v>369.4</v>
      </c>
      <c r="H25" s="2">
        <v>1632.0</v>
      </c>
      <c r="I25" s="14" t="s">
        <v>492</v>
      </c>
      <c r="J25" s="2">
        <v>0.888</v>
      </c>
      <c r="K25" s="2">
        <v>2056.0</v>
      </c>
      <c r="L25" s="2">
        <v>78.0</v>
      </c>
      <c r="M25" s="2">
        <v>78.0</v>
      </c>
      <c r="N25" s="2">
        <v>0.0</v>
      </c>
      <c r="O25" s="2">
        <v>0.0</v>
      </c>
      <c r="P25" s="10" t="s">
        <v>835</v>
      </c>
      <c r="Q25" s="10" t="s">
        <v>836</v>
      </c>
      <c r="R25" s="2" t="s">
        <v>837</v>
      </c>
      <c r="S25" s="11" t="s">
        <v>838</v>
      </c>
      <c r="T25" s="2">
        <v>355.0</v>
      </c>
      <c r="U25" s="2">
        <v>617.0</v>
      </c>
      <c r="V25" s="2">
        <v>361.0</v>
      </c>
      <c r="W25" s="2">
        <v>1922.0</v>
      </c>
      <c r="X25" s="2">
        <v>64.0</v>
      </c>
      <c r="Y25" s="2">
        <f t="shared" si="1"/>
        <v>1.738028169</v>
      </c>
      <c r="Z25" s="4">
        <f t="shared" si="2"/>
        <v>1.016901408</v>
      </c>
      <c r="AA25" s="12">
        <f t="shared" si="4"/>
        <v>0.4687069291</v>
      </c>
      <c r="AB25" s="12">
        <v>0.2673136342914691</v>
      </c>
    </row>
    <row r="26" ht="15.75" customHeight="1">
      <c r="A26" s="15" t="s">
        <v>839</v>
      </c>
      <c r="B26" s="4" t="s">
        <v>840</v>
      </c>
      <c r="C26" s="2" t="s">
        <v>841</v>
      </c>
      <c r="D26" s="2" t="s">
        <v>426</v>
      </c>
      <c r="E26" s="2">
        <v>5.0</v>
      </c>
      <c r="F26" s="4">
        <v>1.0</v>
      </c>
      <c r="G26" s="4">
        <v>1090.0</v>
      </c>
      <c r="H26" s="2">
        <v>1838.0</v>
      </c>
      <c r="I26" s="2" t="s">
        <v>427</v>
      </c>
      <c r="J26" s="2">
        <v>1.0</v>
      </c>
      <c r="K26" s="2">
        <v>2185.0</v>
      </c>
      <c r="L26" s="18"/>
      <c r="M26" s="18"/>
      <c r="N26" s="2">
        <v>5.0</v>
      </c>
      <c r="O26" s="2">
        <v>1.0</v>
      </c>
      <c r="P26" s="10" t="s">
        <v>842</v>
      </c>
      <c r="Q26" s="10" t="s">
        <v>843</v>
      </c>
      <c r="R26" s="2" t="s">
        <v>844</v>
      </c>
      <c r="S26" s="11" t="s">
        <v>845</v>
      </c>
      <c r="T26" s="2">
        <v>1026.0</v>
      </c>
      <c r="U26" s="2">
        <v>2230.0</v>
      </c>
      <c r="V26" s="2">
        <v>912.0</v>
      </c>
      <c r="W26" s="2">
        <v>2169.0</v>
      </c>
      <c r="X26" s="2">
        <v>23.0</v>
      </c>
      <c r="Y26" s="2">
        <f t="shared" si="1"/>
        <v>2.173489279</v>
      </c>
      <c r="Z26" s="4">
        <f t="shared" si="2"/>
        <v>0.8888888889</v>
      </c>
      <c r="AA26" s="12">
        <f t="shared" si="4"/>
        <v>0.8579327212</v>
      </c>
      <c r="AB26" s="12">
        <v>0.1253633578575402</v>
      </c>
    </row>
    <row r="27" ht="15.75" customHeight="1">
      <c r="A27" s="15" t="s">
        <v>846</v>
      </c>
      <c r="B27" s="4" t="s">
        <v>840</v>
      </c>
      <c r="C27" s="2" t="s">
        <v>847</v>
      </c>
      <c r="D27" s="2" t="s">
        <v>524</v>
      </c>
      <c r="E27" s="2">
        <v>-3.0</v>
      </c>
      <c r="F27" s="4">
        <v>25.0</v>
      </c>
      <c r="G27" s="4">
        <v>328.0</v>
      </c>
      <c r="H27" s="2">
        <v>1550.0</v>
      </c>
      <c r="I27" s="14" t="s">
        <v>492</v>
      </c>
      <c r="J27" s="2">
        <v>0.888</v>
      </c>
      <c r="K27" s="2">
        <v>2019.0</v>
      </c>
      <c r="N27" s="2">
        <v>0.0</v>
      </c>
      <c r="O27" s="2">
        <v>0.0</v>
      </c>
      <c r="P27" s="10" t="s">
        <v>848</v>
      </c>
      <c r="Q27" s="10" t="s">
        <v>849</v>
      </c>
      <c r="R27" s="2" t="s">
        <v>850</v>
      </c>
      <c r="S27" s="11" t="s">
        <v>851</v>
      </c>
      <c r="T27" s="2">
        <v>821.0</v>
      </c>
      <c r="U27" s="2">
        <v>1563.0</v>
      </c>
      <c r="V27" s="2">
        <v>1124.0</v>
      </c>
      <c r="W27" s="2">
        <v>1892.0</v>
      </c>
      <c r="X27" s="2">
        <v>46.0</v>
      </c>
      <c r="Y27" s="2">
        <f t="shared" si="1"/>
        <v>1.903775883</v>
      </c>
      <c r="Z27" s="4">
        <f t="shared" si="2"/>
        <v>1.369062119</v>
      </c>
      <c r="AA27" s="12">
        <f t="shared" si="4"/>
        <v>0.6168562904</v>
      </c>
      <c r="AB27" s="12">
        <v>0.6578169259601012</v>
      </c>
    </row>
    <row r="28" ht="15.75" customHeight="1">
      <c r="A28" s="15" t="s">
        <v>852</v>
      </c>
      <c r="B28" s="4" t="s">
        <v>840</v>
      </c>
      <c r="C28" s="2" t="s">
        <v>853</v>
      </c>
      <c r="D28" s="2" t="s">
        <v>536</v>
      </c>
      <c r="E28" s="2">
        <v>-4.0</v>
      </c>
      <c r="F28" s="4">
        <v>16.0</v>
      </c>
      <c r="G28" s="4">
        <v>192.2</v>
      </c>
      <c r="H28" s="2">
        <v>1621.0</v>
      </c>
      <c r="I28" s="14" t="s">
        <v>492</v>
      </c>
      <c r="J28" s="2">
        <v>0.888</v>
      </c>
      <c r="K28" s="2">
        <v>2015.0</v>
      </c>
      <c r="N28" s="2">
        <v>0.0</v>
      </c>
      <c r="O28" s="2">
        <v>0.0</v>
      </c>
      <c r="P28" s="10" t="s">
        <v>854</v>
      </c>
      <c r="Q28" s="10" t="s">
        <v>855</v>
      </c>
      <c r="R28" s="2" t="s">
        <v>856</v>
      </c>
      <c r="S28" s="11" t="s">
        <v>857</v>
      </c>
      <c r="T28" s="2">
        <v>850.0</v>
      </c>
      <c r="U28" s="2">
        <v>1257.0</v>
      </c>
      <c r="V28" s="2">
        <v>1426.0</v>
      </c>
      <c r="W28" s="2">
        <v>1929.0</v>
      </c>
      <c r="X28" s="2">
        <v>-5.0</v>
      </c>
      <c r="Y28" s="2">
        <f t="shared" si="1"/>
        <v>1.478823529</v>
      </c>
      <c r="Z28" s="4">
        <f t="shared" si="2"/>
        <v>1.677647059</v>
      </c>
      <c r="AA28" s="12">
        <f t="shared" si="4"/>
        <v>0.2370234816</v>
      </c>
      <c r="AB28" s="12">
        <v>1.0</v>
      </c>
    </row>
    <row r="29" ht="15.75" customHeight="1">
      <c r="A29" s="15" t="s">
        <v>858</v>
      </c>
      <c r="B29" s="4" t="s">
        <v>840</v>
      </c>
      <c r="C29" s="2" t="s">
        <v>859</v>
      </c>
      <c r="D29" s="2" t="s">
        <v>186</v>
      </c>
      <c r="E29" s="2">
        <v>0.0</v>
      </c>
      <c r="F29" s="4">
        <v>38.0</v>
      </c>
      <c r="G29" s="4">
        <v>114.75</v>
      </c>
      <c r="H29" s="2">
        <v>1485.0</v>
      </c>
      <c r="I29" s="2" t="s">
        <v>162</v>
      </c>
      <c r="J29" s="2">
        <v>0.771</v>
      </c>
      <c r="K29" s="2">
        <v>1936.0</v>
      </c>
      <c r="N29" s="2">
        <v>0.0</v>
      </c>
      <c r="O29" s="2">
        <v>0.0</v>
      </c>
      <c r="P29" s="10" t="s">
        <v>860</v>
      </c>
      <c r="Q29" s="10" t="s">
        <v>861</v>
      </c>
      <c r="R29" s="2" t="s">
        <v>862</v>
      </c>
      <c r="S29" s="11" t="s">
        <v>863</v>
      </c>
      <c r="T29" s="2">
        <v>614.0</v>
      </c>
      <c r="U29" s="2">
        <v>890.0</v>
      </c>
      <c r="V29" s="2">
        <v>671.0</v>
      </c>
      <c r="W29" s="2">
        <v>1613.0</v>
      </c>
      <c r="X29" s="2">
        <v>19.0</v>
      </c>
      <c r="Y29" s="2">
        <f t="shared" si="1"/>
        <v>1.449511401</v>
      </c>
      <c r="Z29" s="4">
        <f t="shared" si="2"/>
        <v>1.092833876</v>
      </c>
      <c r="AA29" s="12">
        <f t="shared" si="4"/>
        <v>0.2108235839</v>
      </c>
      <c r="AB29" s="12">
        <v>0.35151348308180397</v>
      </c>
    </row>
    <row r="30" ht="15.75" customHeight="1">
      <c r="A30" s="15" t="s">
        <v>498</v>
      </c>
      <c r="B30" s="4" t="s">
        <v>864</v>
      </c>
      <c r="C30" s="2" t="s">
        <v>865</v>
      </c>
      <c r="D30" s="2" t="s">
        <v>498</v>
      </c>
      <c r="E30" s="2">
        <v>7.0</v>
      </c>
      <c r="F30" s="4">
        <v>9.0</v>
      </c>
      <c r="G30" s="4">
        <v>882.0</v>
      </c>
      <c r="H30" s="2">
        <v>1679.0</v>
      </c>
      <c r="I30" s="14" t="s">
        <v>492</v>
      </c>
      <c r="J30" s="2">
        <v>0.888</v>
      </c>
      <c r="K30" s="2">
        <v>2159.0</v>
      </c>
      <c r="L30" s="2">
        <v>84.0</v>
      </c>
      <c r="M30" s="2">
        <v>84.0</v>
      </c>
      <c r="N30" s="2">
        <v>0.0</v>
      </c>
      <c r="O30" s="2">
        <v>0.0</v>
      </c>
      <c r="P30" s="10" t="s">
        <v>866</v>
      </c>
      <c r="Q30" s="10" t="s">
        <v>867</v>
      </c>
      <c r="R30" s="2" t="s">
        <v>868</v>
      </c>
      <c r="S30" s="11" t="s">
        <v>869</v>
      </c>
      <c r="T30" s="2">
        <v>650.0</v>
      </c>
      <c r="U30" s="2">
        <v>1108.0</v>
      </c>
      <c r="V30" s="2">
        <v>742.0</v>
      </c>
      <c r="W30" s="2">
        <v>2004.0</v>
      </c>
      <c r="X30" s="2">
        <v>31.0</v>
      </c>
      <c r="Y30" s="2">
        <f t="shared" si="1"/>
        <v>1.704615385</v>
      </c>
      <c r="Z30" s="4">
        <f t="shared" si="2"/>
        <v>1.141538462</v>
      </c>
      <c r="AA30" s="12">
        <f t="shared" si="4"/>
        <v>0.4388417651</v>
      </c>
      <c r="AB30" s="12">
        <v>0.405520929955032</v>
      </c>
    </row>
    <row r="31" ht="15.75" customHeight="1">
      <c r="A31" s="15" t="s">
        <v>870</v>
      </c>
      <c r="B31" s="4" t="s">
        <v>864</v>
      </c>
      <c r="C31" s="2" t="s">
        <v>871</v>
      </c>
      <c r="D31" s="2" t="s">
        <v>176</v>
      </c>
      <c r="E31" s="2">
        <v>-2.0</v>
      </c>
      <c r="F31" s="4">
        <v>60.0</v>
      </c>
      <c r="G31" s="4">
        <v>206.4</v>
      </c>
      <c r="H31" s="2">
        <v>1393.0</v>
      </c>
      <c r="I31" s="2" t="s">
        <v>162</v>
      </c>
      <c r="J31" s="2">
        <v>0.771</v>
      </c>
      <c r="K31" s="2">
        <v>1961.0</v>
      </c>
      <c r="N31" s="2">
        <v>0.0</v>
      </c>
      <c r="O31" s="2">
        <v>0.0</v>
      </c>
      <c r="P31" s="10" t="s">
        <v>872</v>
      </c>
      <c r="Q31" s="10" t="s">
        <v>873</v>
      </c>
      <c r="R31" s="2" t="s">
        <v>874</v>
      </c>
      <c r="S31" s="11" t="s">
        <v>875</v>
      </c>
      <c r="T31" s="2">
        <v>719.0</v>
      </c>
      <c r="U31" s="2">
        <v>1155.0</v>
      </c>
      <c r="V31" s="2">
        <v>739.0</v>
      </c>
      <c r="W31" s="2">
        <v>1540.0</v>
      </c>
      <c r="X31" s="2">
        <v>-64.0</v>
      </c>
      <c r="Y31" s="2">
        <f t="shared" si="1"/>
        <v>1.606397775</v>
      </c>
      <c r="Z31" s="4">
        <f t="shared" si="2"/>
        <v>1.027816412</v>
      </c>
      <c r="AA31" s="12">
        <f t="shared" si="4"/>
        <v>0.3510524627</v>
      </c>
      <c r="AB31" s="12">
        <v>0.2794170420783789</v>
      </c>
    </row>
    <row r="32" ht="15.75" customHeight="1">
      <c r="A32" s="15" t="s">
        <v>876</v>
      </c>
      <c r="B32" s="4" t="s">
        <v>864</v>
      </c>
      <c r="C32" s="2" t="s">
        <v>877</v>
      </c>
      <c r="D32" s="2" t="s">
        <v>433</v>
      </c>
      <c r="E32" s="2">
        <v>0.0</v>
      </c>
      <c r="F32" s="4">
        <v>13.0</v>
      </c>
      <c r="G32" s="4">
        <v>395.4</v>
      </c>
      <c r="H32" s="2">
        <v>1641.0</v>
      </c>
      <c r="I32" s="2" t="s">
        <v>427</v>
      </c>
      <c r="J32" s="2">
        <v>1.0</v>
      </c>
      <c r="K32" s="2">
        <v>2053.0</v>
      </c>
      <c r="N32" s="2">
        <v>2.0</v>
      </c>
      <c r="O32" s="2">
        <v>1.0</v>
      </c>
      <c r="P32" s="10" t="s">
        <v>878</v>
      </c>
      <c r="Q32" s="10" t="s">
        <v>879</v>
      </c>
      <c r="R32" s="2" t="s">
        <v>880</v>
      </c>
      <c r="S32" s="11" t="s">
        <v>881</v>
      </c>
      <c r="T32" s="2">
        <v>971.0</v>
      </c>
      <c r="U32" s="2">
        <v>1544.0</v>
      </c>
      <c r="V32" s="2">
        <v>1202.0</v>
      </c>
      <c r="W32" s="2">
        <v>1936.0</v>
      </c>
      <c r="X32" s="2">
        <v>38.0</v>
      </c>
      <c r="Y32" s="2">
        <f t="shared" si="1"/>
        <v>1.590113285</v>
      </c>
      <c r="Z32" s="4">
        <f t="shared" si="2"/>
        <v>1.237899073</v>
      </c>
      <c r="AA32" s="12">
        <f t="shared" si="4"/>
        <v>0.3364969877</v>
      </c>
      <c r="AB32" s="12">
        <v>0.5123730995571381</v>
      </c>
    </row>
    <row r="33" ht="15.75" customHeight="1">
      <c r="A33" s="15" t="s">
        <v>882</v>
      </c>
      <c r="B33" s="4" t="s">
        <v>864</v>
      </c>
      <c r="C33" s="2" t="s">
        <v>883</v>
      </c>
      <c r="D33" s="2" t="s">
        <v>11</v>
      </c>
      <c r="E33" s="2">
        <v>-3.0</v>
      </c>
      <c r="F33" s="4">
        <v>28.0</v>
      </c>
      <c r="G33" s="4">
        <v>159.55</v>
      </c>
      <c r="H33" s="2">
        <v>1526.0</v>
      </c>
      <c r="I33" s="2" t="s">
        <v>13</v>
      </c>
      <c r="J33" s="2">
        <v>0.732</v>
      </c>
      <c r="K33" s="2">
        <v>1900.0</v>
      </c>
      <c r="N33" s="2">
        <v>0.0</v>
      </c>
      <c r="O33" s="2">
        <v>0.0</v>
      </c>
      <c r="P33" s="10" t="s">
        <v>884</v>
      </c>
      <c r="Q33" s="10" t="s">
        <v>885</v>
      </c>
      <c r="R33" s="2" t="s">
        <v>886</v>
      </c>
      <c r="S33" s="11" t="s">
        <v>887</v>
      </c>
      <c r="T33" s="2">
        <v>1003.0</v>
      </c>
      <c r="U33" s="2">
        <v>1822.0</v>
      </c>
      <c r="V33" s="2">
        <v>913.0</v>
      </c>
      <c r="W33" s="2">
        <v>1783.0</v>
      </c>
      <c r="X33" s="2">
        <v>17.0</v>
      </c>
      <c r="Y33" s="2">
        <f t="shared" si="1"/>
        <v>1.816550349</v>
      </c>
      <c r="Z33" s="4">
        <f t="shared" si="2"/>
        <v>0.9102691924</v>
      </c>
      <c r="AA33" s="12">
        <f t="shared" si="4"/>
        <v>0.5388919743</v>
      </c>
      <c r="AB33" s="12">
        <v>0.14907150771084257</v>
      </c>
    </row>
    <row r="34" ht="15.75" customHeight="1">
      <c r="AA34" s="12"/>
      <c r="AB34" s="12"/>
    </row>
    <row r="35" ht="15.75" customHeight="1">
      <c r="AA35" s="12"/>
      <c r="AB35" s="12"/>
    </row>
    <row r="36" ht="15.75" customHeight="1">
      <c r="AA36" s="12"/>
      <c r="AB36" s="12"/>
    </row>
    <row r="37" ht="15.75" customHeight="1">
      <c r="AA37" s="12"/>
      <c r="AB37" s="12"/>
    </row>
    <row r="38" ht="15.75" customHeight="1">
      <c r="AA38" s="12"/>
      <c r="AB38" s="12"/>
    </row>
    <row r="39" ht="15.75" customHeight="1">
      <c r="AA39" s="12"/>
      <c r="AB39" s="12"/>
    </row>
    <row r="40" ht="15.75" customHeight="1">
      <c r="AA40" s="12"/>
      <c r="AB40" s="12"/>
    </row>
    <row r="41" ht="15.75" customHeight="1">
      <c r="AA41" s="12"/>
      <c r="AB41" s="12"/>
    </row>
    <row r="42" ht="15.75" customHeight="1">
      <c r="AA42" s="12"/>
      <c r="AB42" s="12"/>
    </row>
    <row r="43" ht="15.75" customHeight="1">
      <c r="AA43" s="12"/>
      <c r="AB43" s="12"/>
    </row>
    <row r="44" ht="15.75" customHeight="1">
      <c r="AA44" s="12"/>
      <c r="AB44" s="12"/>
    </row>
    <row r="45" ht="15.75" customHeight="1">
      <c r="AA45" s="12"/>
      <c r="AB45" s="12"/>
    </row>
    <row r="46" ht="15.75" customHeight="1">
      <c r="AA46" s="12"/>
      <c r="AB46" s="12"/>
    </row>
    <row r="47" ht="15.75" customHeight="1">
      <c r="AA47" s="12"/>
      <c r="AB47" s="12"/>
    </row>
    <row r="48" ht="15.75" customHeight="1">
      <c r="AA48" s="12"/>
      <c r="AB48" s="12"/>
    </row>
    <row r="49" ht="15.75" customHeight="1">
      <c r="AA49" s="12"/>
      <c r="AB49" s="12"/>
    </row>
    <row r="50" ht="15.75" customHeight="1">
      <c r="AA50" s="12"/>
      <c r="AB50" s="12"/>
    </row>
    <row r="51" ht="15.75" customHeight="1">
      <c r="AA51" s="12"/>
      <c r="AB51" s="12"/>
    </row>
    <row r="52" ht="15.75" customHeight="1">
      <c r="AA52" s="12"/>
      <c r="AB52" s="12"/>
    </row>
    <row r="53" ht="15.75" customHeight="1">
      <c r="AA53" s="12"/>
      <c r="AB53" s="12"/>
    </row>
    <row r="54" ht="15.75" customHeight="1">
      <c r="AA54" s="12"/>
      <c r="AB54" s="12"/>
    </row>
    <row r="55" ht="15.75" customHeight="1">
      <c r="AA55" s="12"/>
      <c r="AB55" s="12"/>
    </row>
    <row r="56" ht="15.75" customHeight="1">
      <c r="AA56" s="12"/>
      <c r="AB56" s="12"/>
    </row>
    <row r="57" ht="15.75" customHeight="1">
      <c r="AA57" s="12"/>
      <c r="AB57" s="12"/>
    </row>
    <row r="58" ht="15.75" customHeight="1">
      <c r="AA58" s="12"/>
      <c r="AB58" s="12"/>
    </row>
    <row r="59" ht="15.75" customHeight="1">
      <c r="AA59" s="12"/>
      <c r="AB59" s="12"/>
    </row>
    <row r="60" ht="15.75" customHeight="1">
      <c r="AA60" s="12"/>
      <c r="AB60" s="12"/>
    </row>
    <row r="61" ht="15.75" customHeight="1">
      <c r="AA61" s="12"/>
      <c r="AB61" s="12"/>
    </row>
    <row r="62" ht="15.75" customHeight="1">
      <c r="AA62" s="12"/>
      <c r="AB62" s="12"/>
    </row>
    <row r="63" ht="15.75" customHeight="1">
      <c r="AA63" s="12"/>
      <c r="AB63" s="12"/>
    </row>
    <row r="64" ht="15.75" customHeight="1">
      <c r="AA64" s="12"/>
      <c r="AB64" s="12"/>
    </row>
    <row r="65" ht="15.75" customHeight="1">
      <c r="AA65" s="12"/>
      <c r="AB65" s="12"/>
    </row>
    <row r="66" ht="15.75" customHeight="1">
      <c r="AA66" s="12"/>
      <c r="AB66" s="12"/>
    </row>
    <row r="67" ht="15.75" customHeight="1">
      <c r="AA67" s="12"/>
      <c r="AB67" s="12"/>
    </row>
    <row r="68" ht="15.75" customHeight="1">
      <c r="AA68" s="12"/>
      <c r="AB68" s="12"/>
    </row>
    <row r="69" ht="15.75" customHeight="1">
      <c r="AA69" s="12"/>
      <c r="AB69" s="12"/>
    </row>
    <row r="70" ht="15.75" customHeight="1">
      <c r="AA70" s="12"/>
      <c r="AB70" s="12"/>
    </row>
    <row r="71" ht="15.75" customHeight="1">
      <c r="AA71" s="12"/>
      <c r="AB71" s="12"/>
    </row>
    <row r="72" ht="15.75" customHeight="1">
      <c r="AA72" s="12"/>
      <c r="AB72" s="12"/>
    </row>
    <row r="73" ht="15.75" customHeight="1">
      <c r="AA73" s="12"/>
      <c r="AB73" s="12"/>
    </row>
    <row r="74" ht="15.75" customHeight="1">
      <c r="AA74" s="12"/>
      <c r="AB74" s="12"/>
    </row>
    <row r="75" ht="15.75" customHeight="1">
      <c r="AA75" s="12"/>
      <c r="AB75" s="12"/>
    </row>
    <row r="76" ht="15.75" customHeight="1">
      <c r="AA76" s="12"/>
      <c r="AB76" s="12"/>
    </row>
    <row r="77" ht="15.75" customHeight="1">
      <c r="AA77" s="12"/>
      <c r="AB77" s="12"/>
    </row>
    <row r="78" ht="15.75" customHeight="1">
      <c r="AA78" s="12"/>
      <c r="AB78" s="12"/>
    </row>
    <row r="79" ht="15.75" customHeight="1">
      <c r="AA79" s="12"/>
      <c r="AB79" s="12"/>
    </row>
    <row r="80" ht="15.75" customHeight="1">
      <c r="AA80" s="12"/>
      <c r="AB80" s="12"/>
    </row>
    <row r="81" ht="15.75" customHeight="1">
      <c r="AA81" s="12"/>
      <c r="AB81" s="12"/>
    </row>
    <row r="82" ht="15.75" customHeight="1">
      <c r="AA82" s="12"/>
      <c r="AB82" s="12"/>
    </row>
    <row r="83" ht="15.75" customHeight="1">
      <c r="AA83" s="12"/>
      <c r="AB83" s="12"/>
    </row>
    <row r="84" ht="15.75" customHeight="1">
      <c r="AA84" s="12"/>
      <c r="AB84" s="12"/>
    </row>
    <row r="85" ht="15.75" customHeight="1">
      <c r="AA85" s="12"/>
      <c r="AB85" s="12"/>
    </row>
    <row r="86" ht="15.75" customHeight="1">
      <c r="AA86" s="12"/>
      <c r="AB86" s="12"/>
    </row>
    <row r="87" ht="15.75" customHeight="1">
      <c r="AA87" s="12"/>
      <c r="AB87" s="12"/>
    </row>
    <row r="88" ht="15.75" customHeight="1">
      <c r="AA88" s="12"/>
      <c r="AB88" s="12"/>
    </row>
    <row r="89" ht="15.75" customHeight="1">
      <c r="AA89" s="12"/>
      <c r="AB89" s="12"/>
    </row>
    <row r="90" ht="15.75" customHeight="1">
      <c r="AA90" s="12"/>
      <c r="AB90" s="12"/>
    </row>
    <row r="91" ht="15.75" customHeight="1">
      <c r="AA91" s="12"/>
      <c r="AB91" s="12"/>
    </row>
    <row r="92" ht="15.75" customHeight="1">
      <c r="AA92" s="12"/>
      <c r="AB92" s="12"/>
    </row>
    <row r="93" ht="15.75" customHeight="1">
      <c r="AA93" s="12"/>
      <c r="AB93" s="12"/>
    </row>
    <row r="94" ht="15.75" customHeight="1">
      <c r="AA94" s="12"/>
      <c r="AB94" s="12"/>
    </row>
    <row r="95" ht="15.75" customHeight="1">
      <c r="AA95" s="12"/>
      <c r="AB95" s="12"/>
    </row>
    <row r="96" ht="15.75" customHeight="1">
      <c r="AA96" s="12"/>
      <c r="AB96" s="12"/>
    </row>
    <row r="97" ht="15.75" customHeight="1">
      <c r="AA97" s="12"/>
      <c r="AB97" s="12"/>
    </row>
    <row r="98" ht="15.75" customHeight="1">
      <c r="AA98" s="12"/>
      <c r="AB98" s="12"/>
    </row>
    <row r="99" ht="15.75" customHeight="1">
      <c r="AA99" s="12"/>
      <c r="AB99" s="12"/>
    </row>
    <row r="100" ht="15.75" customHeight="1">
      <c r="AA100" s="12"/>
      <c r="AB100" s="12"/>
    </row>
    <row r="101" ht="15.75" customHeight="1">
      <c r="AA101" s="12"/>
      <c r="AB101" s="12"/>
    </row>
    <row r="102" ht="15.75" customHeight="1">
      <c r="AA102" s="12"/>
      <c r="AB102" s="12"/>
    </row>
    <row r="103" ht="15.75" customHeight="1">
      <c r="AA103" s="12"/>
      <c r="AB103" s="12"/>
    </row>
    <row r="104" ht="15.75" customHeight="1">
      <c r="AA104" s="12"/>
      <c r="AB104" s="12"/>
    </row>
    <row r="105" ht="15.75" customHeight="1">
      <c r="AA105" s="12"/>
      <c r="AB105" s="12"/>
    </row>
    <row r="106" ht="15.75" customHeight="1">
      <c r="AA106" s="12"/>
      <c r="AB106" s="12"/>
    </row>
    <row r="107" ht="15.75" customHeight="1">
      <c r="AA107" s="12"/>
      <c r="AB107" s="12"/>
    </row>
    <row r="108" ht="15.75" customHeight="1">
      <c r="AA108" s="12"/>
      <c r="AB108" s="12"/>
    </row>
    <row r="109" ht="15.75" customHeight="1">
      <c r="AA109" s="12"/>
      <c r="AB109" s="12"/>
    </row>
    <row r="110" ht="15.75" customHeight="1">
      <c r="AA110" s="12"/>
      <c r="AB110" s="12"/>
    </row>
    <row r="111" ht="15.75" customHeight="1">
      <c r="AA111" s="12"/>
      <c r="AB111" s="12"/>
    </row>
    <row r="112" ht="15.75" customHeight="1">
      <c r="AA112" s="12"/>
      <c r="AB112" s="12"/>
    </row>
    <row r="113" ht="15.75" customHeight="1">
      <c r="AA113" s="12"/>
      <c r="AB113" s="12"/>
    </row>
    <row r="114" ht="15.75" customHeight="1">
      <c r="AA114" s="12"/>
      <c r="AB114" s="12"/>
    </row>
    <row r="115" ht="15.75" customHeight="1">
      <c r="AA115" s="12"/>
      <c r="AB115" s="12"/>
    </row>
    <row r="116" ht="15.75" customHeight="1">
      <c r="AA116" s="12"/>
      <c r="AB116" s="12"/>
    </row>
    <row r="117" ht="15.75" customHeight="1">
      <c r="AA117" s="12"/>
      <c r="AB117" s="12"/>
    </row>
    <row r="118" ht="15.75" customHeight="1">
      <c r="AA118" s="12"/>
      <c r="AB118" s="12"/>
    </row>
    <row r="119" ht="15.75" customHeight="1">
      <c r="AA119" s="12"/>
      <c r="AB119" s="12"/>
    </row>
    <row r="120" ht="15.75" customHeight="1">
      <c r="AA120" s="12"/>
      <c r="AB120" s="12"/>
    </row>
    <row r="121" ht="15.75" customHeight="1">
      <c r="AA121" s="12"/>
      <c r="AB121" s="12"/>
    </row>
    <row r="122" ht="15.75" customHeight="1">
      <c r="AA122" s="12"/>
      <c r="AB122" s="12"/>
    </row>
    <row r="123" ht="15.75" customHeight="1">
      <c r="AA123" s="12"/>
      <c r="AB123" s="12"/>
    </row>
    <row r="124" ht="15.75" customHeight="1">
      <c r="AA124" s="12"/>
      <c r="AB124" s="12"/>
    </row>
    <row r="125" ht="15.75" customHeight="1">
      <c r="AA125" s="12"/>
      <c r="AB125" s="12"/>
    </row>
    <row r="126" ht="15.75" customHeight="1">
      <c r="AA126" s="12"/>
      <c r="AB126" s="12"/>
    </row>
    <row r="127" ht="15.75" customHeight="1">
      <c r="AA127" s="12"/>
      <c r="AB127" s="12"/>
    </row>
    <row r="128" ht="15.75" customHeight="1">
      <c r="AA128" s="12"/>
      <c r="AB128" s="12"/>
    </row>
    <row r="129" ht="15.75" customHeight="1">
      <c r="AA129" s="12"/>
      <c r="AB129" s="12"/>
    </row>
    <row r="130" ht="15.75" customHeight="1">
      <c r="AA130" s="12"/>
      <c r="AB130" s="12"/>
    </row>
    <row r="131" ht="15.75" customHeight="1">
      <c r="AA131" s="12"/>
      <c r="AB131" s="12"/>
    </row>
    <row r="132" ht="15.75" customHeight="1">
      <c r="AA132" s="12"/>
      <c r="AB132" s="12"/>
    </row>
    <row r="133" ht="15.75" customHeight="1">
      <c r="AA133" s="12"/>
      <c r="AB133" s="12"/>
    </row>
    <row r="134" ht="15.75" customHeight="1">
      <c r="AA134" s="12"/>
      <c r="AB134" s="12"/>
    </row>
    <row r="135" ht="15.75" customHeight="1">
      <c r="AA135" s="12"/>
      <c r="AB135" s="12"/>
    </row>
    <row r="136" ht="15.75" customHeight="1">
      <c r="AA136" s="12"/>
      <c r="AB136" s="12"/>
    </row>
    <row r="137" ht="15.75" customHeight="1">
      <c r="AA137" s="12"/>
      <c r="AB137" s="12"/>
    </row>
    <row r="138" ht="15.75" customHeight="1">
      <c r="AA138" s="12"/>
      <c r="AB138" s="12"/>
    </row>
    <row r="139" ht="15.75" customHeight="1">
      <c r="AA139" s="12"/>
      <c r="AB139" s="12"/>
    </row>
    <row r="140" ht="15.75" customHeight="1">
      <c r="AA140" s="12"/>
      <c r="AB140" s="12"/>
    </row>
    <row r="141" ht="15.75" customHeight="1">
      <c r="AA141" s="12"/>
      <c r="AB141" s="12"/>
    </row>
    <row r="142" ht="15.75" customHeight="1">
      <c r="AA142" s="12"/>
      <c r="AB142" s="12"/>
    </row>
    <row r="143" ht="15.75" customHeight="1">
      <c r="AA143" s="12"/>
      <c r="AB143" s="12"/>
    </row>
    <row r="144" ht="15.75" customHeight="1">
      <c r="AA144" s="12"/>
      <c r="AB144" s="12"/>
    </row>
    <row r="145" ht="15.75" customHeight="1">
      <c r="AA145" s="12"/>
      <c r="AB145" s="12"/>
    </row>
    <row r="146" ht="15.75" customHeight="1">
      <c r="AA146" s="12"/>
      <c r="AB146" s="12"/>
    </row>
    <row r="147" ht="15.75" customHeight="1">
      <c r="AA147" s="12"/>
      <c r="AB147" s="12"/>
    </row>
    <row r="148" ht="15.75" customHeight="1">
      <c r="AA148" s="12"/>
      <c r="AB148" s="12"/>
    </row>
    <row r="149" ht="15.75" customHeight="1">
      <c r="AA149" s="12"/>
      <c r="AB149" s="12"/>
    </row>
    <row r="150" ht="15.75" customHeight="1">
      <c r="AA150" s="12"/>
      <c r="AB150" s="12"/>
    </row>
    <row r="151" ht="15.75" customHeight="1">
      <c r="AA151" s="12"/>
      <c r="AB151" s="12"/>
    </row>
    <row r="152" ht="15.75" customHeight="1">
      <c r="AA152" s="12"/>
      <c r="AB152" s="12"/>
    </row>
    <row r="153" ht="15.75" customHeight="1">
      <c r="AA153" s="12"/>
      <c r="AB153" s="12"/>
    </row>
    <row r="154" ht="15.75" customHeight="1">
      <c r="AA154" s="12"/>
      <c r="AB154" s="12"/>
    </row>
    <row r="155" ht="15.75" customHeight="1">
      <c r="AA155" s="12"/>
      <c r="AB155" s="12"/>
    </row>
    <row r="156" ht="15.75" customHeight="1">
      <c r="AA156" s="12"/>
      <c r="AB156" s="12"/>
    </row>
    <row r="157" ht="15.75" customHeight="1">
      <c r="AA157" s="12"/>
      <c r="AB157" s="12"/>
    </row>
    <row r="158" ht="15.75" customHeight="1">
      <c r="AA158" s="12"/>
      <c r="AB158" s="12"/>
    </row>
    <row r="159" ht="15.75" customHeight="1">
      <c r="AA159" s="12"/>
      <c r="AB159" s="12"/>
    </row>
    <row r="160" ht="15.75" customHeight="1">
      <c r="AA160" s="12"/>
      <c r="AB160" s="12"/>
    </row>
    <row r="161" ht="15.75" customHeight="1">
      <c r="AA161" s="12"/>
      <c r="AB161" s="12"/>
    </row>
    <row r="162" ht="15.75" customHeight="1">
      <c r="AA162" s="12"/>
      <c r="AB162" s="12"/>
    </row>
    <row r="163" ht="15.75" customHeight="1">
      <c r="AA163" s="12"/>
      <c r="AB163" s="12"/>
    </row>
    <row r="164" ht="15.75" customHeight="1">
      <c r="AA164" s="12"/>
      <c r="AB164" s="12"/>
    </row>
    <row r="165" ht="15.75" customHeight="1">
      <c r="AA165" s="12"/>
      <c r="AB165" s="12"/>
    </row>
    <row r="166" ht="15.75" customHeight="1">
      <c r="AA166" s="12"/>
      <c r="AB166" s="12"/>
    </row>
    <row r="167" ht="15.75" customHeight="1">
      <c r="AA167" s="12"/>
      <c r="AB167" s="12"/>
    </row>
    <row r="168" ht="15.75" customHeight="1">
      <c r="AA168" s="12"/>
      <c r="AB168" s="12"/>
    </row>
    <row r="169" ht="15.75" customHeight="1">
      <c r="AA169" s="12"/>
      <c r="AB169" s="12"/>
    </row>
    <row r="170" ht="15.75" customHeight="1">
      <c r="AA170" s="12"/>
      <c r="AB170" s="12"/>
    </row>
    <row r="171" ht="15.75" customHeight="1">
      <c r="AA171" s="12"/>
      <c r="AB171" s="12"/>
    </row>
    <row r="172" ht="15.75" customHeight="1">
      <c r="AA172" s="12"/>
      <c r="AB172" s="12"/>
    </row>
    <row r="173" ht="15.75" customHeight="1">
      <c r="AA173" s="12"/>
      <c r="AB173" s="12"/>
    </row>
    <row r="174" ht="15.75" customHeight="1">
      <c r="AA174" s="12"/>
      <c r="AB174" s="12"/>
    </row>
    <row r="175" ht="15.75" customHeight="1">
      <c r="AA175" s="12"/>
      <c r="AB175" s="12"/>
    </row>
    <row r="176" ht="15.75" customHeight="1">
      <c r="AA176" s="12"/>
      <c r="AB176" s="12"/>
    </row>
    <row r="177" ht="15.75" customHeight="1">
      <c r="AA177" s="12"/>
      <c r="AB177" s="12"/>
    </row>
    <row r="178" ht="15.75" customHeight="1">
      <c r="AA178" s="12"/>
      <c r="AB178" s="12"/>
    </row>
    <row r="179" ht="15.75" customHeight="1">
      <c r="AA179" s="12"/>
      <c r="AB179" s="12"/>
    </row>
    <row r="180" ht="15.75" customHeight="1">
      <c r="AA180" s="12"/>
      <c r="AB180" s="12"/>
    </row>
    <row r="181" ht="15.75" customHeight="1">
      <c r="AA181" s="12"/>
      <c r="AB181" s="12"/>
    </row>
    <row r="182" ht="15.75" customHeight="1">
      <c r="AA182" s="12"/>
      <c r="AB182" s="12"/>
    </row>
    <row r="183" ht="15.75" customHeight="1">
      <c r="AA183" s="12"/>
      <c r="AB183" s="12"/>
    </row>
    <row r="184" ht="15.75" customHeight="1">
      <c r="AA184" s="12"/>
      <c r="AB184" s="12"/>
    </row>
    <row r="185" ht="15.75" customHeight="1">
      <c r="AA185" s="12"/>
      <c r="AB185" s="12"/>
    </row>
    <row r="186" ht="15.75" customHeight="1">
      <c r="AA186" s="12"/>
      <c r="AB186" s="12"/>
    </row>
    <row r="187" ht="15.75" customHeight="1">
      <c r="AA187" s="12"/>
      <c r="AB187" s="12"/>
    </row>
    <row r="188" ht="15.75" customHeight="1">
      <c r="AA188" s="12"/>
      <c r="AB188" s="12"/>
    </row>
    <row r="189" ht="15.75" customHeight="1">
      <c r="AA189" s="12"/>
      <c r="AB189" s="12"/>
    </row>
    <row r="190" ht="15.75" customHeight="1">
      <c r="AA190" s="12"/>
      <c r="AB190" s="12"/>
    </row>
    <row r="191" ht="15.75" customHeight="1">
      <c r="AA191" s="12"/>
      <c r="AB191" s="12"/>
    </row>
    <row r="192" ht="15.75" customHeight="1">
      <c r="AA192" s="12"/>
      <c r="AB192" s="12"/>
    </row>
    <row r="193" ht="15.75" customHeight="1">
      <c r="AA193" s="12"/>
      <c r="AB193" s="12"/>
    </row>
    <row r="194" ht="15.75" customHeight="1">
      <c r="AA194" s="12"/>
      <c r="AB194" s="12"/>
    </row>
    <row r="195" ht="15.75" customHeight="1">
      <c r="AA195" s="12"/>
      <c r="AB195" s="12"/>
    </row>
    <row r="196" ht="15.75" customHeight="1">
      <c r="AA196" s="12"/>
      <c r="AB196" s="12"/>
    </row>
    <row r="197" ht="15.75" customHeight="1">
      <c r="AA197" s="12"/>
      <c r="AB197" s="12"/>
    </row>
    <row r="198" ht="15.75" customHeight="1">
      <c r="AA198" s="12"/>
      <c r="AB198" s="12"/>
    </row>
    <row r="199" ht="15.75" customHeight="1">
      <c r="AA199" s="12"/>
      <c r="AB199" s="12"/>
    </row>
    <row r="200" ht="15.75" customHeight="1">
      <c r="AA200" s="12"/>
      <c r="AB200" s="12"/>
    </row>
    <row r="201" ht="15.75" customHeight="1">
      <c r="AA201" s="12"/>
      <c r="AB201" s="12"/>
    </row>
    <row r="202" ht="15.75" customHeight="1">
      <c r="AA202" s="12"/>
      <c r="AB202" s="12"/>
    </row>
    <row r="203" ht="15.75" customHeight="1">
      <c r="AA203" s="12"/>
      <c r="AB203" s="12"/>
    </row>
    <row r="204" ht="15.75" customHeight="1">
      <c r="AA204" s="12"/>
      <c r="AB204" s="12"/>
    </row>
    <row r="205" ht="15.75" customHeight="1">
      <c r="AA205" s="12"/>
      <c r="AB205" s="12"/>
    </row>
    <row r="206" ht="15.75" customHeight="1">
      <c r="AA206" s="12"/>
      <c r="AB206" s="12"/>
    </row>
    <row r="207" ht="15.75" customHeight="1">
      <c r="AA207" s="12"/>
      <c r="AB207" s="12"/>
    </row>
    <row r="208" ht="15.75" customHeight="1">
      <c r="AA208" s="12"/>
      <c r="AB208" s="12"/>
    </row>
    <row r="209" ht="15.75" customHeight="1">
      <c r="AA209" s="12"/>
      <c r="AB209" s="12"/>
    </row>
    <row r="210" ht="15.75" customHeight="1">
      <c r="AA210" s="12"/>
      <c r="AB210" s="12"/>
    </row>
    <row r="211" ht="15.75" customHeight="1">
      <c r="AA211" s="12"/>
      <c r="AB211" s="12"/>
    </row>
    <row r="212" ht="15.75" customHeight="1">
      <c r="AA212" s="12"/>
      <c r="AB212" s="12"/>
    </row>
    <row r="213" ht="15.75" customHeight="1">
      <c r="AA213" s="12"/>
      <c r="AB213" s="12"/>
    </row>
    <row r="214" ht="15.75" customHeight="1">
      <c r="AA214" s="12"/>
      <c r="AB214" s="12"/>
    </row>
    <row r="215" ht="15.75" customHeight="1">
      <c r="AA215" s="12"/>
      <c r="AB215" s="12"/>
    </row>
    <row r="216" ht="15.75" customHeight="1">
      <c r="AA216" s="12"/>
      <c r="AB216" s="12"/>
    </row>
    <row r="217" ht="15.75" customHeight="1">
      <c r="AA217" s="12"/>
      <c r="AB217" s="12"/>
    </row>
    <row r="218" ht="15.75" customHeight="1">
      <c r="AA218" s="12"/>
      <c r="AB218" s="12"/>
    </row>
    <row r="219" ht="15.75" customHeight="1">
      <c r="AA219" s="12"/>
      <c r="AB219" s="12"/>
    </row>
    <row r="220" ht="15.75" customHeight="1">
      <c r="AA220" s="12"/>
      <c r="AB220" s="12"/>
    </row>
    <row r="221" ht="15.75" customHeight="1">
      <c r="AA221" s="12"/>
      <c r="AB221" s="12"/>
    </row>
    <row r="222" ht="15.75" customHeight="1">
      <c r="AA222" s="12"/>
      <c r="AB222" s="12"/>
    </row>
    <row r="223" ht="15.75" customHeight="1">
      <c r="AA223" s="12"/>
      <c r="AB223" s="12"/>
    </row>
    <row r="224" ht="15.75" customHeight="1">
      <c r="AA224" s="12"/>
      <c r="AB224" s="12"/>
    </row>
    <row r="225" ht="15.75" customHeight="1">
      <c r="AA225" s="12"/>
      <c r="AB225" s="12"/>
    </row>
    <row r="226" ht="15.75" customHeight="1">
      <c r="AA226" s="12"/>
      <c r="AB226" s="12"/>
    </row>
    <row r="227" ht="15.75" customHeight="1">
      <c r="AA227" s="12"/>
      <c r="AB227" s="12"/>
    </row>
    <row r="228" ht="15.75" customHeight="1">
      <c r="AA228" s="12"/>
      <c r="AB228" s="12"/>
    </row>
    <row r="229" ht="15.75" customHeight="1">
      <c r="AA229" s="12"/>
      <c r="AB229" s="12"/>
    </row>
    <row r="230" ht="15.75" customHeight="1">
      <c r="AA230" s="12"/>
      <c r="AB230" s="12"/>
    </row>
    <row r="231" ht="15.75" customHeight="1">
      <c r="AA231" s="12"/>
      <c r="AB231" s="12"/>
    </row>
    <row r="232" ht="15.75" customHeight="1">
      <c r="AA232" s="12"/>
      <c r="AB232" s="12"/>
    </row>
    <row r="233" ht="15.75" customHeight="1">
      <c r="AA233" s="12"/>
      <c r="AB233" s="12"/>
    </row>
    <row r="234" ht="15.75" customHeight="1">
      <c r="AA234" s="12"/>
      <c r="AB234" s="12"/>
    </row>
    <row r="235" ht="15.75" customHeight="1">
      <c r="AA235" s="12"/>
      <c r="AB235" s="12"/>
    </row>
    <row r="236" ht="15.75" customHeight="1">
      <c r="AA236" s="12"/>
      <c r="AB236" s="12"/>
    </row>
    <row r="237" ht="15.75" customHeight="1">
      <c r="AA237" s="12"/>
      <c r="AB237" s="12"/>
    </row>
    <row r="238" ht="15.75" customHeight="1">
      <c r="AA238" s="12"/>
      <c r="AB238" s="12"/>
    </row>
    <row r="239" ht="15.75" customHeight="1">
      <c r="AA239" s="12"/>
      <c r="AB239" s="12"/>
    </row>
    <row r="240" ht="15.75" customHeight="1">
      <c r="AA240" s="12"/>
      <c r="AB240" s="12"/>
    </row>
    <row r="241" ht="15.75" customHeight="1">
      <c r="AA241" s="12"/>
      <c r="AB241" s="12"/>
    </row>
    <row r="242" ht="15.75" customHeight="1">
      <c r="AA242" s="12"/>
      <c r="AB242" s="12"/>
    </row>
    <row r="243" ht="15.75" customHeight="1">
      <c r="AA243" s="12"/>
      <c r="AB243" s="12"/>
    </row>
    <row r="244" ht="15.75" customHeight="1">
      <c r="AA244" s="12"/>
      <c r="AB244" s="12"/>
    </row>
    <row r="245" ht="15.75" customHeight="1">
      <c r="AA245" s="12"/>
      <c r="AB245" s="12"/>
    </row>
    <row r="246" ht="15.75" customHeight="1">
      <c r="AA246" s="12"/>
      <c r="AB246" s="12"/>
    </row>
    <row r="247" ht="15.75" customHeight="1">
      <c r="AA247" s="12"/>
      <c r="AB247" s="12"/>
    </row>
    <row r="248" ht="15.75" customHeight="1">
      <c r="AA248" s="12"/>
      <c r="AB248" s="12"/>
    </row>
    <row r="249" ht="15.75" customHeight="1">
      <c r="AA249" s="12"/>
      <c r="AB249" s="12"/>
    </row>
    <row r="250" ht="15.75" customHeight="1">
      <c r="AA250" s="12"/>
      <c r="AB250" s="12"/>
    </row>
    <row r="251" ht="15.75" customHeight="1">
      <c r="AA251" s="12"/>
      <c r="AB251" s="12"/>
    </row>
    <row r="252" ht="15.75" customHeight="1">
      <c r="AA252" s="12"/>
      <c r="AB252" s="12"/>
    </row>
    <row r="253" ht="15.75" customHeight="1">
      <c r="AA253" s="12"/>
      <c r="AB253" s="12"/>
    </row>
    <row r="254" ht="15.75" customHeight="1">
      <c r="AA254" s="12"/>
      <c r="AB254" s="12"/>
    </row>
    <row r="255" ht="15.75" customHeight="1">
      <c r="AA255" s="12"/>
      <c r="AB255" s="12"/>
    </row>
    <row r="256" ht="15.75" customHeight="1">
      <c r="AA256" s="12"/>
      <c r="AB256" s="12"/>
    </row>
    <row r="257" ht="15.75" customHeight="1">
      <c r="AA257" s="12"/>
      <c r="AB257" s="12"/>
    </row>
    <row r="258" ht="15.75" customHeight="1">
      <c r="AA258" s="12"/>
      <c r="AB258" s="12"/>
    </row>
    <row r="259" ht="15.75" customHeight="1">
      <c r="AA259" s="12"/>
      <c r="AB259" s="12"/>
    </row>
    <row r="260" ht="15.75" customHeight="1">
      <c r="AA260" s="12"/>
      <c r="AB260" s="12"/>
    </row>
    <row r="261" ht="15.75" customHeight="1">
      <c r="AA261" s="12"/>
      <c r="AB261" s="12"/>
    </row>
    <row r="262" ht="15.75" customHeight="1">
      <c r="AA262" s="12"/>
      <c r="AB262" s="12"/>
    </row>
    <row r="263" ht="15.75" customHeight="1">
      <c r="AA263" s="12"/>
      <c r="AB263" s="12"/>
    </row>
    <row r="264" ht="15.75" customHeight="1">
      <c r="AA264" s="12"/>
      <c r="AB264" s="12"/>
    </row>
    <row r="265" ht="15.75" customHeight="1">
      <c r="AA265" s="12"/>
      <c r="AB265" s="12"/>
    </row>
    <row r="266" ht="15.75" customHeight="1">
      <c r="AA266" s="12"/>
      <c r="AB266" s="12"/>
    </row>
    <row r="267" ht="15.75" customHeight="1">
      <c r="AA267" s="12"/>
      <c r="AB267" s="12"/>
    </row>
    <row r="268" ht="15.75" customHeight="1">
      <c r="AA268" s="12"/>
      <c r="AB268" s="12"/>
    </row>
    <row r="269" ht="15.75" customHeight="1">
      <c r="AA269" s="12"/>
      <c r="AB269" s="12"/>
    </row>
    <row r="270" ht="15.75" customHeight="1">
      <c r="AA270" s="12"/>
      <c r="AB270" s="12"/>
    </row>
    <row r="271" ht="15.75" customHeight="1">
      <c r="AA271" s="12"/>
      <c r="AB271" s="12"/>
    </row>
    <row r="272" ht="15.75" customHeight="1">
      <c r="AA272" s="12"/>
      <c r="AB272" s="12"/>
    </row>
    <row r="273" ht="15.75" customHeight="1">
      <c r="AA273" s="12"/>
      <c r="AB273" s="12"/>
    </row>
    <row r="274" ht="15.75" customHeight="1">
      <c r="AA274" s="12"/>
      <c r="AB274" s="12"/>
    </row>
    <row r="275" ht="15.75" customHeight="1">
      <c r="AA275" s="12"/>
      <c r="AB275" s="12"/>
    </row>
    <row r="276" ht="15.75" customHeight="1">
      <c r="AA276" s="12"/>
      <c r="AB276" s="12"/>
    </row>
    <row r="277" ht="15.75" customHeight="1">
      <c r="AA277" s="12"/>
      <c r="AB277" s="12"/>
    </row>
    <row r="278" ht="15.75" customHeight="1">
      <c r="AA278" s="12"/>
      <c r="AB278" s="12"/>
    </row>
    <row r="279" ht="15.75" customHeight="1">
      <c r="AA279" s="12"/>
      <c r="AB279" s="12"/>
    </row>
    <row r="280" ht="15.75" customHeight="1">
      <c r="AA280" s="12"/>
      <c r="AB280" s="12"/>
    </row>
    <row r="281" ht="15.75" customHeight="1">
      <c r="AA281" s="12"/>
      <c r="AB281" s="12"/>
    </row>
    <row r="282" ht="15.75" customHeight="1">
      <c r="AA282" s="12"/>
      <c r="AB282" s="12"/>
    </row>
    <row r="283" ht="15.75" customHeight="1">
      <c r="AA283" s="12"/>
      <c r="AB283" s="12"/>
    </row>
    <row r="284" ht="15.75" customHeight="1">
      <c r="AA284" s="12"/>
      <c r="AB284" s="12"/>
    </row>
    <row r="285" ht="15.75" customHeight="1">
      <c r="AA285" s="12"/>
      <c r="AB285" s="12"/>
    </row>
    <row r="286" ht="15.75" customHeight="1">
      <c r="AA286" s="12"/>
      <c r="AB286" s="12"/>
    </row>
    <row r="287" ht="15.75" customHeight="1">
      <c r="AA287" s="12"/>
      <c r="AB287" s="12"/>
    </row>
    <row r="288" ht="15.75" customHeight="1">
      <c r="AA288" s="12"/>
      <c r="AB288" s="12"/>
    </row>
    <row r="289" ht="15.75" customHeight="1">
      <c r="AA289" s="12"/>
      <c r="AB289" s="12"/>
    </row>
    <row r="290" ht="15.75" customHeight="1">
      <c r="AA290" s="12"/>
      <c r="AB290" s="12"/>
    </row>
    <row r="291" ht="15.75" customHeight="1">
      <c r="AA291" s="12"/>
      <c r="AB291" s="12"/>
    </row>
    <row r="292" ht="15.75" customHeight="1">
      <c r="AA292" s="12"/>
      <c r="AB292" s="12"/>
    </row>
    <row r="293" ht="15.75" customHeight="1">
      <c r="AA293" s="12"/>
      <c r="AB293" s="12"/>
    </row>
    <row r="294" ht="15.75" customHeight="1">
      <c r="AA294" s="12"/>
      <c r="AB294" s="12"/>
    </row>
    <row r="295" ht="15.75" customHeight="1">
      <c r="AA295" s="12"/>
      <c r="AB295" s="12"/>
    </row>
    <row r="296" ht="15.75" customHeight="1">
      <c r="AA296" s="12"/>
      <c r="AB296" s="12"/>
    </row>
    <row r="297" ht="15.75" customHeight="1">
      <c r="AA297" s="12"/>
      <c r="AB297" s="12"/>
    </row>
    <row r="298" ht="15.75" customHeight="1">
      <c r="AA298" s="12"/>
      <c r="AB298" s="12"/>
    </row>
    <row r="299" ht="15.75" customHeight="1">
      <c r="AA299" s="12"/>
      <c r="AB299" s="12"/>
    </row>
    <row r="300" ht="15.75" customHeight="1">
      <c r="AA300" s="12"/>
      <c r="AB300" s="12"/>
    </row>
    <row r="301" ht="15.75" customHeight="1">
      <c r="AA301" s="12"/>
      <c r="AB301" s="12"/>
    </row>
    <row r="302" ht="15.75" customHeight="1">
      <c r="AA302" s="12"/>
      <c r="AB302" s="12"/>
    </row>
    <row r="303" ht="15.75" customHeight="1">
      <c r="AA303" s="12"/>
      <c r="AB303" s="12"/>
    </row>
    <row r="304" ht="15.75" customHeight="1">
      <c r="AA304" s="12"/>
      <c r="AB304" s="12"/>
    </row>
    <row r="305" ht="15.75" customHeight="1">
      <c r="AA305" s="12"/>
      <c r="AB305" s="12"/>
    </row>
    <row r="306" ht="15.75" customHeight="1">
      <c r="AA306" s="12"/>
      <c r="AB306" s="12"/>
    </row>
    <row r="307" ht="15.75" customHeight="1">
      <c r="AA307" s="12"/>
      <c r="AB307" s="12"/>
    </row>
    <row r="308" ht="15.75" customHeight="1">
      <c r="AA308" s="12"/>
      <c r="AB308" s="12"/>
    </row>
    <row r="309" ht="15.75" customHeight="1">
      <c r="AA309" s="12"/>
      <c r="AB309" s="12"/>
    </row>
    <row r="310" ht="15.75" customHeight="1">
      <c r="AA310" s="12"/>
      <c r="AB310" s="12"/>
    </row>
    <row r="311" ht="15.75" customHeight="1">
      <c r="AA311" s="12"/>
      <c r="AB311" s="12"/>
    </row>
    <row r="312" ht="15.75" customHeight="1">
      <c r="AA312" s="12"/>
      <c r="AB312" s="12"/>
    </row>
    <row r="313" ht="15.75" customHeight="1">
      <c r="AA313" s="12"/>
      <c r="AB313" s="12"/>
    </row>
    <row r="314" ht="15.75" customHeight="1">
      <c r="AA314" s="12"/>
      <c r="AB314" s="12"/>
    </row>
    <row r="315" ht="15.75" customHeight="1">
      <c r="AA315" s="12"/>
      <c r="AB315" s="12"/>
    </row>
    <row r="316" ht="15.75" customHeight="1">
      <c r="AA316" s="12"/>
      <c r="AB316" s="12"/>
    </row>
    <row r="317" ht="15.75" customHeight="1">
      <c r="AA317" s="12"/>
      <c r="AB317" s="12"/>
    </row>
    <row r="318" ht="15.75" customHeight="1">
      <c r="AA318" s="12"/>
      <c r="AB318" s="12"/>
    </row>
    <row r="319" ht="15.75" customHeight="1">
      <c r="AA319" s="12"/>
      <c r="AB319" s="12"/>
    </row>
    <row r="320" ht="15.75" customHeight="1">
      <c r="AA320" s="12"/>
      <c r="AB320" s="12"/>
    </row>
    <row r="321" ht="15.75" customHeight="1">
      <c r="AA321" s="12"/>
      <c r="AB321" s="12"/>
    </row>
    <row r="322" ht="15.75" customHeight="1">
      <c r="AA322" s="12"/>
      <c r="AB322" s="12"/>
    </row>
    <row r="323" ht="15.75" customHeight="1">
      <c r="AA323" s="12"/>
      <c r="AB323" s="12"/>
    </row>
    <row r="324" ht="15.75" customHeight="1">
      <c r="AA324" s="12"/>
      <c r="AB324" s="12"/>
    </row>
    <row r="325" ht="15.75" customHeight="1">
      <c r="AA325" s="12"/>
      <c r="AB325" s="12"/>
    </row>
    <row r="326" ht="15.75" customHeight="1">
      <c r="AA326" s="12"/>
      <c r="AB326" s="12"/>
    </row>
    <row r="327" ht="15.75" customHeight="1">
      <c r="AA327" s="12"/>
      <c r="AB327" s="12"/>
    </row>
    <row r="328" ht="15.75" customHeight="1">
      <c r="AA328" s="12"/>
      <c r="AB328" s="12"/>
    </row>
    <row r="329" ht="15.75" customHeight="1">
      <c r="AA329" s="12"/>
      <c r="AB329" s="12"/>
    </row>
    <row r="330" ht="15.75" customHeight="1">
      <c r="AA330" s="12"/>
      <c r="AB330" s="12"/>
    </row>
    <row r="331" ht="15.75" customHeight="1">
      <c r="AA331" s="12"/>
      <c r="AB331" s="12"/>
    </row>
    <row r="332" ht="15.75" customHeight="1">
      <c r="AA332" s="12"/>
      <c r="AB332" s="12"/>
    </row>
    <row r="333" ht="15.75" customHeight="1">
      <c r="AA333" s="12"/>
      <c r="AB333" s="12"/>
    </row>
    <row r="334" ht="15.75" customHeight="1">
      <c r="AA334" s="12"/>
      <c r="AB334" s="12"/>
    </row>
    <row r="335" ht="15.75" customHeight="1">
      <c r="AA335" s="12"/>
      <c r="AB335" s="12"/>
    </row>
    <row r="336" ht="15.75" customHeight="1">
      <c r="AA336" s="12"/>
      <c r="AB336" s="12"/>
    </row>
    <row r="337" ht="15.75" customHeight="1">
      <c r="AA337" s="12"/>
      <c r="AB337" s="12"/>
    </row>
    <row r="338" ht="15.75" customHeight="1">
      <c r="AA338" s="12"/>
      <c r="AB338" s="12"/>
    </row>
    <row r="339" ht="15.75" customHeight="1">
      <c r="AA339" s="12"/>
      <c r="AB339" s="12"/>
    </row>
    <row r="340" ht="15.75" customHeight="1">
      <c r="AA340" s="12"/>
      <c r="AB340" s="12"/>
    </row>
    <row r="341" ht="15.75" customHeight="1">
      <c r="AA341" s="12"/>
      <c r="AB341" s="12"/>
    </row>
    <row r="342" ht="15.75" customHeight="1">
      <c r="AA342" s="12"/>
      <c r="AB342" s="12"/>
    </row>
    <row r="343" ht="15.75" customHeight="1">
      <c r="AA343" s="12"/>
      <c r="AB343" s="12"/>
    </row>
    <row r="344" ht="15.75" customHeight="1">
      <c r="AA344" s="12"/>
      <c r="AB344" s="12"/>
    </row>
    <row r="345" ht="15.75" customHeight="1">
      <c r="AA345" s="12"/>
      <c r="AB345" s="12"/>
    </row>
    <row r="346" ht="15.75" customHeight="1">
      <c r="AA346" s="12"/>
      <c r="AB346" s="12"/>
    </row>
    <row r="347" ht="15.75" customHeight="1">
      <c r="AA347" s="12"/>
      <c r="AB347" s="12"/>
    </row>
    <row r="348" ht="15.75" customHeight="1">
      <c r="AA348" s="12"/>
      <c r="AB348" s="12"/>
    </row>
    <row r="349" ht="15.75" customHeight="1">
      <c r="AA349" s="12"/>
      <c r="AB349" s="12"/>
    </row>
    <row r="350" ht="15.75" customHeight="1">
      <c r="AA350" s="12"/>
      <c r="AB350" s="12"/>
    </row>
    <row r="351" ht="15.75" customHeight="1">
      <c r="AA351" s="12"/>
      <c r="AB351" s="12"/>
    </row>
    <row r="352" ht="15.75" customHeight="1">
      <c r="AA352" s="12"/>
      <c r="AB352" s="12"/>
    </row>
    <row r="353" ht="15.75" customHeight="1">
      <c r="AA353" s="12"/>
      <c r="AB353" s="12"/>
    </row>
    <row r="354" ht="15.75" customHeight="1">
      <c r="AA354" s="12"/>
      <c r="AB354" s="12"/>
    </row>
    <row r="355" ht="15.75" customHeight="1">
      <c r="AA355" s="12"/>
      <c r="AB355" s="12"/>
    </row>
    <row r="356" ht="15.75" customHeight="1">
      <c r="AA356" s="12"/>
      <c r="AB356" s="12"/>
    </row>
    <row r="357" ht="15.75" customHeight="1">
      <c r="AA357" s="12"/>
      <c r="AB357" s="12"/>
    </row>
    <row r="358" ht="15.75" customHeight="1">
      <c r="AA358" s="12"/>
      <c r="AB358" s="12"/>
    </row>
    <row r="359" ht="15.75" customHeight="1">
      <c r="AA359" s="12"/>
      <c r="AB359" s="12"/>
    </row>
    <row r="360" ht="15.75" customHeight="1">
      <c r="AA360" s="12"/>
      <c r="AB360" s="12"/>
    </row>
    <row r="361" ht="15.75" customHeight="1">
      <c r="AA361" s="12"/>
      <c r="AB361" s="12"/>
    </row>
    <row r="362" ht="15.75" customHeight="1">
      <c r="AA362" s="12"/>
      <c r="AB362" s="12"/>
    </row>
    <row r="363" ht="15.75" customHeight="1">
      <c r="AA363" s="12"/>
      <c r="AB363" s="12"/>
    </row>
    <row r="364" ht="15.75" customHeight="1">
      <c r="AA364" s="12"/>
      <c r="AB364" s="12"/>
    </row>
    <row r="365" ht="15.75" customHeight="1">
      <c r="AA365" s="12"/>
      <c r="AB365" s="12"/>
    </row>
    <row r="366" ht="15.75" customHeight="1">
      <c r="AA366" s="12"/>
      <c r="AB366" s="12"/>
    </row>
    <row r="367" ht="15.75" customHeight="1">
      <c r="AA367" s="12"/>
      <c r="AB367" s="12"/>
    </row>
    <row r="368" ht="15.75" customHeight="1">
      <c r="AA368" s="12"/>
      <c r="AB368" s="12"/>
    </row>
    <row r="369" ht="15.75" customHeight="1">
      <c r="AA369" s="12"/>
      <c r="AB369" s="12"/>
    </row>
    <row r="370" ht="15.75" customHeight="1">
      <c r="AA370" s="12"/>
      <c r="AB370" s="12"/>
    </row>
    <row r="371" ht="15.75" customHeight="1">
      <c r="AA371" s="12"/>
      <c r="AB371" s="12"/>
    </row>
    <row r="372" ht="15.75" customHeight="1">
      <c r="AA372" s="12"/>
      <c r="AB372" s="12"/>
    </row>
    <row r="373" ht="15.75" customHeight="1">
      <c r="AA373" s="12"/>
      <c r="AB373" s="12"/>
    </row>
    <row r="374" ht="15.75" customHeight="1">
      <c r="AA374" s="12"/>
      <c r="AB374" s="12"/>
    </row>
    <row r="375" ht="15.75" customHeight="1">
      <c r="AA375" s="12"/>
      <c r="AB375" s="12"/>
    </row>
    <row r="376" ht="15.75" customHeight="1">
      <c r="AA376" s="12"/>
      <c r="AB376" s="12"/>
    </row>
    <row r="377" ht="15.75" customHeight="1">
      <c r="AA377" s="12"/>
      <c r="AB377" s="12"/>
    </row>
    <row r="378" ht="15.75" customHeight="1">
      <c r="AA378" s="12"/>
      <c r="AB378" s="12"/>
    </row>
    <row r="379" ht="15.75" customHeight="1">
      <c r="AA379" s="12"/>
      <c r="AB379" s="12"/>
    </row>
    <row r="380" ht="15.75" customHeight="1">
      <c r="AA380" s="12"/>
      <c r="AB380" s="12"/>
    </row>
    <row r="381" ht="15.75" customHeight="1">
      <c r="AA381" s="12"/>
      <c r="AB381" s="12"/>
    </row>
    <row r="382" ht="15.75" customHeight="1">
      <c r="AA382" s="12"/>
      <c r="AB382" s="12"/>
    </row>
    <row r="383" ht="15.75" customHeight="1">
      <c r="AA383" s="12"/>
      <c r="AB383" s="12"/>
    </row>
    <row r="384" ht="15.75" customHeight="1">
      <c r="AA384" s="12"/>
      <c r="AB384" s="12"/>
    </row>
    <row r="385" ht="15.75" customHeight="1">
      <c r="AA385" s="12"/>
      <c r="AB385" s="12"/>
    </row>
    <row r="386" ht="15.75" customHeight="1">
      <c r="AA386" s="12"/>
      <c r="AB386" s="12"/>
    </row>
    <row r="387" ht="15.75" customHeight="1">
      <c r="AA387" s="12"/>
      <c r="AB387" s="12"/>
    </row>
    <row r="388" ht="15.75" customHeight="1">
      <c r="AA388" s="12"/>
      <c r="AB388" s="12"/>
    </row>
    <row r="389" ht="15.75" customHeight="1">
      <c r="AA389" s="12"/>
      <c r="AB389" s="12"/>
    </row>
    <row r="390" ht="15.75" customHeight="1">
      <c r="AA390" s="12"/>
      <c r="AB390" s="12"/>
    </row>
    <row r="391" ht="15.75" customHeight="1">
      <c r="AA391" s="12"/>
      <c r="AB391" s="12"/>
    </row>
    <row r="392" ht="15.75" customHeight="1">
      <c r="AA392" s="12"/>
      <c r="AB392" s="12"/>
    </row>
    <row r="393" ht="15.75" customHeight="1">
      <c r="AA393" s="12"/>
      <c r="AB393" s="12"/>
    </row>
    <row r="394" ht="15.75" customHeight="1">
      <c r="AA394" s="12"/>
      <c r="AB394" s="12"/>
    </row>
    <row r="395" ht="15.75" customHeight="1">
      <c r="AA395" s="12"/>
      <c r="AB395" s="12"/>
    </row>
    <row r="396" ht="15.75" customHeight="1">
      <c r="AA396" s="12"/>
      <c r="AB396" s="12"/>
    </row>
    <row r="397" ht="15.75" customHeight="1">
      <c r="AA397" s="12"/>
      <c r="AB397" s="12"/>
    </row>
    <row r="398" ht="15.75" customHeight="1">
      <c r="AA398" s="12"/>
      <c r="AB398" s="12"/>
    </row>
    <row r="399" ht="15.75" customHeight="1">
      <c r="AA399" s="12"/>
      <c r="AB399" s="12"/>
    </row>
    <row r="400" ht="15.75" customHeight="1">
      <c r="AA400" s="12"/>
      <c r="AB400" s="12"/>
    </row>
    <row r="401" ht="15.75" customHeight="1">
      <c r="AA401" s="12"/>
      <c r="AB401" s="12"/>
    </row>
    <row r="402" ht="15.75" customHeight="1">
      <c r="AA402" s="12"/>
      <c r="AB402" s="12"/>
    </row>
    <row r="403" ht="15.75" customHeight="1">
      <c r="AA403" s="12"/>
      <c r="AB403" s="12"/>
    </row>
    <row r="404" ht="15.75" customHeight="1">
      <c r="AA404" s="12"/>
      <c r="AB404" s="12"/>
    </row>
    <row r="405" ht="15.75" customHeight="1">
      <c r="AA405" s="12"/>
      <c r="AB405" s="12"/>
    </row>
    <row r="406" ht="15.75" customHeight="1">
      <c r="AA406" s="12"/>
      <c r="AB406" s="12"/>
    </row>
    <row r="407" ht="15.75" customHeight="1">
      <c r="AA407" s="12"/>
      <c r="AB407" s="12"/>
    </row>
    <row r="408" ht="15.75" customHeight="1">
      <c r="AA408" s="12"/>
      <c r="AB408" s="12"/>
    </row>
    <row r="409" ht="15.75" customHeight="1">
      <c r="AA409" s="12"/>
      <c r="AB409" s="12"/>
    </row>
    <row r="410" ht="15.75" customHeight="1">
      <c r="AA410" s="12"/>
      <c r="AB410" s="12"/>
    </row>
    <row r="411" ht="15.75" customHeight="1">
      <c r="AA411" s="12"/>
      <c r="AB411" s="12"/>
    </row>
    <row r="412" ht="15.75" customHeight="1">
      <c r="AA412" s="12"/>
      <c r="AB412" s="12"/>
    </row>
    <row r="413" ht="15.75" customHeight="1">
      <c r="AA413" s="12"/>
      <c r="AB413" s="12"/>
    </row>
    <row r="414" ht="15.75" customHeight="1">
      <c r="AA414" s="12"/>
      <c r="AB414" s="12"/>
    </row>
    <row r="415" ht="15.75" customHeight="1">
      <c r="AA415" s="12"/>
      <c r="AB415" s="12"/>
    </row>
    <row r="416" ht="15.75" customHeight="1">
      <c r="AA416" s="12"/>
      <c r="AB416" s="12"/>
    </row>
    <row r="417" ht="15.75" customHeight="1">
      <c r="AA417" s="12"/>
      <c r="AB417" s="12"/>
    </row>
    <row r="418" ht="15.75" customHeight="1">
      <c r="AA418" s="12"/>
      <c r="AB418" s="12"/>
    </row>
    <row r="419" ht="15.75" customHeight="1">
      <c r="AA419" s="12"/>
      <c r="AB419" s="12"/>
    </row>
    <row r="420" ht="15.75" customHeight="1">
      <c r="AA420" s="12"/>
      <c r="AB420" s="12"/>
    </row>
    <row r="421" ht="15.75" customHeight="1">
      <c r="AA421" s="12"/>
      <c r="AB421" s="12"/>
    </row>
    <row r="422" ht="15.75" customHeight="1">
      <c r="AA422" s="12"/>
      <c r="AB422" s="12"/>
    </row>
    <row r="423" ht="15.75" customHeight="1">
      <c r="AA423" s="12"/>
      <c r="AB423" s="12"/>
    </row>
    <row r="424" ht="15.75" customHeight="1">
      <c r="AA424" s="12"/>
      <c r="AB424" s="12"/>
    </row>
    <row r="425" ht="15.75" customHeight="1">
      <c r="AA425" s="12"/>
      <c r="AB425" s="12"/>
    </row>
    <row r="426" ht="15.75" customHeight="1">
      <c r="AA426" s="12"/>
      <c r="AB426" s="12"/>
    </row>
    <row r="427" ht="15.75" customHeight="1">
      <c r="AA427" s="12"/>
      <c r="AB427" s="12"/>
    </row>
    <row r="428" ht="15.75" customHeight="1">
      <c r="AA428" s="12"/>
      <c r="AB428" s="12"/>
    </row>
    <row r="429" ht="15.75" customHeight="1">
      <c r="AA429" s="12"/>
      <c r="AB429" s="12"/>
    </row>
    <row r="430" ht="15.75" customHeight="1">
      <c r="AA430" s="12"/>
      <c r="AB430" s="12"/>
    </row>
    <row r="431" ht="15.75" customHeight="1">
      <c r="AA431" s="12"/>
      <c r="AB431" s="12"/>
    </row>
    <row r="432" ht="15.75" customHeight="1">
      <c r="AA432" s="12"/>
      <c r="AB432" s="12"/>
    </row>
    <row r="433" ht="15.75" customHeight="1">
      <c r="AA433" s="12"/>
      <c r="AB433" s="12"/>
    </row>
    <row r="434" ht="15.75" customHeight="1">
      <c r="AA434" s="12"/>
      <c r="AB434" s="12"/>
    </row>
    <row r="435" ht="15.75" customHeight="1">
      <c r="AA435" s="12"/>
      <c r="AB435" s="12"/>
    </row>
    <row r="436" ht="15.75" customHeight="1">
      <c r="AA436" s="12"/>
      <c r="AB436" s="12"/>
    </row>
    <row r="437" ht="15.75" customHeight="1">
      <c r="AA437" s="12"/>
      <c r="AB437" s="12"/>
    </row>
    <row r="438" ht="15.75" customHeight="1">
      <c r="AA438" s="12"/>
      <c r="AB438" s="12"/>
    </row>
    <row r="439" ht="15.75" customHeight="1">
      <c r="AA439" s="12"/>
      <c r="AB439" s="12"/>
    </row>
    <row r="440" ht="15.75" customHeight="1">
      <c r="AA440" s="12"/>
      <c r="AB440" s="12"/>
    </row>
    <row r="441" ht="15.75" customHeight="1">
      <c r="AA441" s="12"/>
      <c r="AB441" s="12"/>
    </row>
    <row r="442" ht="15.75" customHeight="1">
      <c r="AA442" s="12"/>
      <c r="AB442" s="12"/>
    </row>
    <row r="443" ht="15.75" customHeight="1">
      <c r="AA443" s="12"/>
      <c r="AB443" s="12"/>
    </row>
    <row r="444" ht="15.75" customHeight="1">
      <c r="AA444" s="12"/>
      <c r="AB444" s="12"/>
    </row>
    <row r="445" ht="15.75" customHeight="1">
      <c r="AA445" s="12"/>
      <c r="AB445" s="12"/>
    </row>
    <row r="446" ht="15.75" customHeight="1">
      <c r="AA446" s="12"/>
      <c r="AB446" s="12"/>
    </row>
    <row r="447" ht="15.75" customHeight="1">
      <c r="AA447" s="12"/>
      <c r="AB447" s="12"/>
    </row>
    <row r="448" ht="15.75" customHeight="1">
      <c r="AA448" s="12"/>
      <c r="AB448" s="12"/>
    </row>
    <row r="449" ht="15.75" customHeight="1">
      <c r="AA449" s="12"/>
      <c r="AB449" s="12"/>
    </row>
    <row r="450" ht="15.75" customHeight="1">
      <c r="AA450" s="12"/>
      <c r="AB450" s="12"/>
    </row>
    <row r="451" ht="15.75" customHeight="1">
      <c r="AA451" s="12"/>
      <c r="AB451" s="12"/>
    </row>
    <row r="452" ht="15.75" customHeight="1">
      <c r="AA452" s="12"/>
      <c r="AB452" s="12"/>
    </row>
    <row r="453" ht="15.75" customHeight="1">
      <c r="AA453" s="12"/>
      <c r="AB453" s="12"/>
    </row>
    <row r="454" ht="15.75" customHeight="1">
      <c r="AA454" s="12"/>
      <c r="AB454" s="12"/>
    </row>
    <row r="455" ht="15.75" customHeight="1">
      <c r="AA455" s="12"/>
      <c r="AB455" s="12"/>
    </row>
    <row r="456" ht="15.75" customHeight="1">
      <c r="AA456" s="12"/>
      <c r="AB456" s="12"/>
    </row>
    <row r="457" ht="15.75" customHeight="1">
      <c r="AA457" s="12"/>
      <c r="AB457" s="12"/>
    </row>
    <row r="458" ht="15.75" customHeight="1">
      <c r="AA458" s="12"/>
      <c r="AB458" s="12"/>
    </row>
    <row r="459" ht="15.75" customHeight="1">
      <c r="AA459" s="12"/>
      <c r="AB459" s="12"/>
    </row>
    <row r="460" ht="15.75" customHeight="1">
      <c r="AA460" s="12"/>
      <c r="AB460" s="12"/>
    </row>
    <row r="461" ht="15.75" customHeight="1">
      <c r="AA461" s="12"/>
      <c r="AB461" s="12"/>
    </row>
    <row r="462" ht="15.75" customHeight="1">
      <c r="AA462" s="12"/>
      <c r="AB462" s="12"/>
    </row>
    <row r="463" ht="15.75" customHeight="1">
      <c r="AA463" s="12"/>
      <c r="AB463" s="12"/>
    </row>
    <row r="464" ht="15.75" customHeight="1">
      <c r="AA464" s="12"/>
      <c r="AB464" s="12"/>
    </row>
    <row r="465" ht="15.75" customHeight="1">
      <c r="AA465" s="12"/>
      <c r="AB465" s="12"/>
    </row>
    <row r="466" ht="15.75" customHeight="1">
      <c r="AA466" s="12"/>
      <c r="AB466" s="12"/>
    </row>
    <row r="467" ht="15.75" customHeight="1">
      <c r="AA467" s="12"/>
      <c r="AB467" s="12"/>
    </row>
    <row r="468" ht="15.75" customHeight="1">
      <c r="AA468" s="12"/>
      <c r="AB468" s="12"/>
    </row>
    <row r="469" ht="15.75" customHeight="1">
      <c r="AA469" s="12"/>
      <c r="AB469" s="12"/>
    </row>
    <row r="470" ht="15.75" customHeight="1">
      <c r="AA470" s="12"/>
      <c r="AB470" s="12"/>
    </row>
    <row r="471" ht="15.75" customHeight="1">
      <c r="AA471" s="12"/>
      <c r="AB471" s="12"/>
    </row>
    <row r="472" ht="15.75" customHeight="1">
      <c r="AA472" s="12"/>
      <c r="AB472" s="12"/>
    </row>
    <row r="473" ht="15.75" customHeight="1">
      <c r="AA473" s="12"/>
      <c r="AB473" s="12"/>
    </row>
    <row r="474" ht="15.75" customHeight="1">
      <c r="AA474" s="12"/>
      <c r="AB474" s="12"/>
    </row>
    <row r="475" ht="15.75" customHeight="1">
      <c r="AA475" s="12"/>
      <c r="AB475" s="12"/>
    </row>
    <row r="476" ht="15.75" customHeight="1">
      <c r="AA476" s="12"/>
      <c r="AB476" s="12"/>
    </row>
    <row r="477" ht="15.75" customHeight="1">
      <c r="AA477" s="12"/>
      <c r="AB477" s="12"/>
    </row>
    <row r="478" ht="15.75" customHeight="1">
      <c r="AA478" s="12"/>
      <c r="AB478" s="12"/>
    </row>
    <row r="479" ht="15.75" customHeight="1">
      <c r="AA479" s="12"/>
      <c r="AB479" s="12"/>
    </row>
    <row r="480" ht="15.75" customHeight="1">
      <c r="AA480" s="12"/>
      <c r="AB480" s="12"/>
    </row>
    <row r="481" ht="15.75" customHeight="1">
      <c r="AA481" s="12"/>
      <c r="AB481" s="12"/>
    </row>
    <row r="482" ht="15.75" customHeight="1">
      <c r="AA482" s="12"/>
      <c r="AB482" s="12"/>
    </row>
    <row r="483" ht="15.75" customHeight="1">
      <c r="AA483" s="12"/>
      <c r="AB483" s="12"/>
    </row>
    <row r="484" ht="15.75" customHeight="1">
      <c r="AA484" s="12"/>
      <c r="AB484" s="12"/>
    </row>
    <row r="485" ht="15.75" customHeight="1">
      <c r="AA485" s="12"/>
      <c r="AB485" s="12"/>
    </row>
    <row r="486" ht="15.75" customHeight="1">
      <c r="AA486" s="12"/>
      <c r="AB486" s="12"/>
    </row>
    <row r="487" ht="15.75" customHeight="1">
      <c r="AA487" s="12"/>
      <c r="AB487" s="12"/>
    </row>
    <row r="488" ht="15.75" customHeight="1">
      <c r="AA488" s="12"/>
      <c r="AB488" s="12"/>
    </row>
    <row r="489" ht="15.75" customHeight="1">
      <c r="AA489" s="12"/>
      <c r="AB489" s="12"/>
    </row>
    <row r="490" ht="15.75" customHeight="1">
      <c r="AA490" s="12"/>
      <c r="AB490" s="12"/>
    </row>
    <row r="491" ht="15.75" customHeight="1">
      <c r="AA491" s="12"/>
      <c r="AB491" s="12"/>
    </row>
    <row r="492" ht="15.75" customHeight="1">
      <c r="AA492" s="12"/>
      <c r="AB492" s="12"/>
    </row>
    <row r="493" ht="15.75" customHeight="1">
      <c r="AA493" s="12"/>
      <c r="AB493" s="12"/>
    </row>
    <row r="494" ht="15.75" customHeight="1">
      <c r="AA494" s="12"/>
      <c r="AB494" s="12"/>
    </row>
    <row r="495" ht="15.75" customHeight="1">
      <c r="AA495" s="12"/>
      <c r="AB495" s="12"/>
    </row>
    <row r="496" ht="15.75" customHeight="1">
      <c r="AA496" s="12"/>
      <c r="AB496" s="12"/>
    </row>
    <row r="497" ht="15.75" customHeight="1">
      <c r="AA497" s="12"/>
      <c r="AB497" s="12"/>
    </row>
    <row r="498" ht="15.75" customHeight="1">
      <c r="AA498" s="12"/>
      <c r="AB498" s="12"/>
    </row>
    <row r="499" ht="15.75" customHeight="1">
      <c r="AA499" s="12"/>
      <c r="AB499" s="12"/>
    </row>
    <row r="500" ht="15.75" customHeight="1">
      <c r="AA500" s="12"/>
      <c r="AB500" s="12"/>
    </row>
    <row r="501" ht="15.75" customHeight="1">
      <c r="AA501" s="12"/>
      <c r="AB501" s="12"/>
    </row>
    <row r="502" ht="15.75" customHeight="1">
      <c r="AA502" s="12"/>
      <c r="AB502" s="12"/>
    </row>
    <row r="503" ht="15.75" customHeight="1">
      <c r="AA503" s="12"/>
      <c r="AB503" s="12"/>
    </row>
    <row r="504" ht="15.75" customHeight="1">
      <c r="AA504" s="12"/>
      <c r="AB504" s="12"/>
    </row>
    <row r="505" ht="15.75" customHeight="1">
      <c r="AA505" s="12"/>
      <c r="AB505" s="12"/>
    </row>
    <row r="506" ht="15.75" customHeight="1">
      <c r="AA506" s="12"/>
      <c r="AB506" s="12"/>
    </row>
    <row r="507" ht="15.75" customHeight="1">
      <c r="AA507" s="12"/>
      <c r="AB507" s="12"/>
    </row>
    <row r="508" ht="15.75" customHeight="1">
      <c r="AA508" s="12"/>
      <c r="AB508" s="12"/>
    </row>
    <row r="509" ht="15.75" customHeight="1">
      <c r="AA509" s="12"/>
      <c r="AB509" s="12"/>
    </row>
    <row r="510" ht="15.75" customHeight="1">
      <c r="AA510" s="12"/>
      <c r="AB510" s="12"/>
    </row>
    <row r="511" ht="15.75" customHeight="1">
      <c r="AA511" s="12"/>
      <c r="AB511" s="12"/>
    </row>
    <row r="512" ht="15.75" customHeight="1">
      <c r="AA512" s="12"/>
      <c r="AB512" s="12"/>
    </row>
    <row r="513" ht="15.75" customHeight="1">
      <c r="AA513" s="12"/>
      <c r="AB513" s="12"/>
    </row>
    <row r="514" ht="15.75" customHeight="1">
      <c r="AA514" s="12"/>
      <c r="AB514" s="12"/>
    </row>
    <row r="515" ht="15.75" customHeight="1">
      <c r="AA515" s="12"/>
      <c r="AB515" s="12"/>
    </row>
    <row r="516" ht="15.75" customHeight="1">
      <c r="AA516" s="12"/>
      <c r="AB516" s="12"/>
    </row>
    <row r="517" ht="15.75" customHeight="1">
      <c r="AA517" s="12"/>
      <c r="AB517" s="12"/>
    </row>
    <row r="518" ht="15.75" customHeight="1">
      <c r="AA518" s="12"/>
      <c r="AB518" s="12"/>
    </row>
    <row r="519" ht="15.75" customHeight="1">
      <c r="AA519" s="12"/>
      <c r="AB519" s="12"/>
    </row>
    <row r="520" ht="15.75" customHeight="1">
      <c r="AA520" s="12"/>
      <c r="AB520" s="12"/>
    </row>
    <row r="521" ht="15.75" customHeight="1">
      <c r="AA521" s="12"/>
      <c r="AB521" s="12"/>
    </row>
    <row r="522" ht="15.75" customHeight="1">
      <c r="AA522" s="12"/>
      <c r="AB522" s="12"/>
    </row>
    <row r="523" ht="15.75" customHeight="1">
      <c r="AA523" s="12"/>
      <c r="AB523" s="12"/>
    </row>
    <row r="524" ht="15.75" customHeight="1">
      <c r="AA524" s="12"/>
      <c r="AB524" s="12"/>
    </row>
    <row r="525" ht="15.75" customHeight="1">
      <c r="AA525" s="12"/>
      <c r="AB525" s="12"/>
    </row>
    <row r="526" ht="15.75" customHeight="1">
      <c r="AA526" s="12"/>
      <c r="AB526" s="12"/>
    </row>
    <row r="527" ht="15.75" customHeight="1">
      <c r="AA527" s="12"/>
      <c r="AB527" s="12"/>
    </row>
    <row r="528" ht="15.75" customHeight="1">
      <c r="AA528" s="12"/>
      <c r="AB528" s="12"/>
    </row>
    <row r="529" ht="15.75" customHeight="1">
      <c r="AA529" s="12"/>
      <c r="AB529" s="12"/>
    </row>
    <row r="530" ht="15.75" customHeight="1">
      <c r="AA530" s="12"/>
      <c r="AB530" s="12"/>
    </row>
    <row r="531" ht="15.75" customHeight="1">
      <c r="AA531" s="12"/>
      <c r="AB531" s="12"/>
    </row>
    <row r="532" ht="15.75" customHeight="1">
      <c r="AA532" s="12"/>
      <c r="AB532" s="12"/>
    </row>
    <row r="533" ht="15.75" customHeight="1">
      <c r="AA533" s="12"/>
      <c r="AB533" s="12"/>
    </row>
    <row r="534" ht="15.75" customHeight="1">
      <c r="AA534" s="12"/>
      <c r="AB534" s="12"/>
    </row>
    <row r="535" ht="15.75" customHeight="1">
      <c r="AA535" s="12"/>
      <c r="AB535" s="12"/>
    </row>
    <row r="536" ht="15.75" customHeight="1">
      <c r="AA536" s="12"/>
      <c r="AB536" s="12"/>
    </row>
    <row r="537" ht="15.75" customHeight="1">
      <c r="AA537" s="12"/>
      <c r="AB537" s="12"/>
    </row>
    <row r="538" ht="15.75" customHeight="1">
      <c r="AA538" s="12"/>
      <c r="AB538" s="12"/>
    </row>
    <row r="539" ht="15.75" customHeight="1">
      <c r="AA539" s="12"/>
      <c r="AB539" s="12"/>
    </row>
    <row r="540" ht="15.75" customHeight="1">
      <c r="AA540" s="12"/>
      <c r="AB540" s="12"/>
    </row>
    <row r="541" ht="15.75" customHeight="1">
      <c r="AA541" s="12"/>
      <c r="AB541" s="12"/>
    </row>
    <row r="542" ht="15.75" customHeight="1">
      <c r="AA542" s="12"/>
      <c r="AB542" s="12"/>
    </row>
    <row r="543" ht="15.75" customHeight="1">
      <c r="AA543" s="12"/>
      <c r="AB543" s="12"/>
    </row>
    <row r="544" ht="15.75" customHeight="1">
      <c r="AA544" s="12"/>
      <c r="AB544" s="12"/>
    </row>
    <row r="545" ht="15.75" customHeight="1">
      <c r="AA545" s="12"/>
      <c r="AB545" s="12"/>
    </row>
    <row r="546" ht="15.75" customHeight="1">
      <c r="AA546" s="12"/>
      <c r="AB546" s="12"/>
    </row>
    <row r="547" ht="15.75" customHeight="1">
      <c r="AA547" s="12"/>
      <c r="AB547" s="12"/>
    </row>
    <row r="548" ht="15.75" customHeight="1">
      <c r="AA548" s="12"/>
      <c r="AB548" s="12"/>
    </row>
    <row r="549" ht="15.75" customHeight="1">
      <c r="AA549" s="12"/>
      <c r="AB549" s="12"/>
    </row>
    <row r="550" ht="15.75" customHeight="1">
      <c r="AA550" s="12"/>
      <c r="AB550" s="12"/>
    </row>
    <row r="551" ht="15.75" customHeight="1">
      <c r="AA551" s="12"/>
      <c r="AB551" s="12"/>
    </row>
    <row r="552" ht="15.75" customHeight="1">
      <c r="AA552" s="12"/>
      <c r="AB552" s="12"/>
    </row>
    <row r="553" ht="15.75" customHeight="1">
      <c r="AA553" s="12"/>
      <c r="AB553" s="12"/>
    </row>
    <row r="554" ht="15.75" customHeight="1">
      <c r="AA554" s="12"/>
      <c r="AB554" s="12"/>
    </row>
    <row r="555" ht="15.75" customHeight="1">
      <c r="AA555" s="12"/>
      <c r="AB555" s="12"/>
    </row>
    <row r="556" ht="15.75" customHeight="1">
      <c r="AA556" s="12"/>
      <c r="AB556" s="12"/>
    </row>
    <row r="557" ht="15.75" customHeight="1">
      <c r="AA557" s="12"/>
      <c r="AB557" s="12"/>
    </row>
    <row r="558" ht="15.75" customHeight="1">
      <c r="AA558" s="12"/>
      <c r="AB558" s="12"/>
    </row>
    <row r="559" ht="15.75" customHeight="1">
      <c r="AA559" s="12"/>
      <c r="AB559" s="12"/>
    </row>
    <row r="560" ht="15.75" customHeight="1">
      <c r="AA560" s="12"/>
      <c r="AB560" s="12"/>
    </row>
    <row r="561" ht="15.75" customHeight="1">
      <c r="AA561" s="12"/>
      <c r="AB561" s="12"/>
    </row>
    <row r="562" ht="15.75" customHeight="1">
      <c r="AA562" s="12"/>
      <c r="AB562" s="12"/>
    </row>
    <row r="563" ht="15.75" customHeight="1">
      <c r="AA563" s="12"/>
      <c r="AB563" s="12"/>
    </row>
    <row r="564" ht="15.75" customHeight="1">
      <c r="AA564" s="12"/>
      <c r="AB564" s="12"/>
    </row>
    <row r="565" ht="15.75" customHeight="1">
      <c r="AA565" s="12"/>
      <c r="AB565" s="12"/>
    </row>
    <row r="566" ht="15.75" customHeight="1">
      <c r="AA566" s="12"/>
      <c r="AB566" s="12"/>
    </row>
    <row r="567" ht="15.75" customHeight="1">
      <c r="AA567" s="12"/>
      <c r="AB567" s="12"/>
    </row>
    <row r="568" ht="15.75" customHeight="1">
      <c r="AA568" s="12"/>
      <c r="AB568" s="12"/>
    </row>
    <row r="569" ht="15.75" customHeight="1">
      <c r="AA569" s="12"/>
      <c r="AB569" s="12"/>
    </row>
    <row r="570" ht="15.75" customHeight="1">
      <c r="AA570" s="12"/>
      <c r="AB570" s="12"/>
    </row>
    <row r="571" ht="15.75" customHeight="1">
      <c r="AA571" s="12"/>
      <c r="AB571" s="12"/>
    </row>
    <row r="572" ht="15.75" customHeight="1">
      <c r="AA572" s="12"/>
      <c r="AB572" s="12"/>
    </row>
    <row r="573" ht="15.75" customHeight="1">
      <c r="AA573" s="12"/>
      <c r="AB573" s="12"/>
    </row>
    <row r="574" ht="15.75" customHeight="1">
      <c r="AA574" s="12"/>
      <c r="AB574" s="12"/>
    </row>
    <row r="575" ht="15.75" customHeight="1">
      <c r="AA575" s="12"/>
      <c r="AB575" s="12"/>
    </row>
    <row r="576" ht="15.75" customHeight="1">
      <c r="AA576" s="12"/>
      <c r="AB576" s="12"/>
    </row>
    <row r="577" ht="15.75" customHeight="1">
      <c r="AA577" s="12"/>
      <c r="AB577" s="12"/>
    </row>
    <row r="578" ht="15.75" customHeight="1">
      <c r="AA578" s="12"/>
      <c r="AB578" s="12"/>
    </row>
    <row r="579" ht="15.75" customHeight="1">
      <c r="AA579" s="12"/>
      <c r="AB579" s="12"/>
    </row>
    <row r="580" ht="15.75" customHeight="1">
      <c r="AA580" s="12"/>
      <c r="AB580" s="12"/>
    </row>
    <row r="581" ht="15.75" customHeight="1">
      <c r="AA581" s="12"/>
      <c r="AB581" s="12"/>
    </row>
    <row r="582" ht="15.75" customHeight="1">
      <c r="AA582" s="12"/>
      <c r="AB582" s="12"/>
    </row>
    <row r="583" ht="15.75" customHeight="1">
      <c r="AA583" s="12"/>
      <c r="AB583" s="12"/>
    </row>
    <row r="584" ht="15.75" customHeight="1">
      <c r="AA584" s="12"/>
      <c r="AB584" s="12"/>
    </row>
    <row r="585" ht="15.75" customHeight="1">
      <c r="AA585" s="12"/>
      <c r="AB585" s="12"/>
    </row>
    <row r="586" ht="15.75" customHeight="1">
      <c r="AA586" s="12"/>
      <c r="AB586" s="12"/>
    </row>
    <row r="587" ht="15.75" customHeight="1">
      <c r="AA587" s="12"/>
      <c r="AB587" s="12"/>
    </row>
    <row r="588" ht="15.75" customHeight="1">
      <c r="AA588" s="12"/>
      <c r="AB588" s="12"/>
    </row>
    <row r="589" ht="15.75" customHeight="1">
      <c r="AA589" s="12"/>
      <c r="AB589" s="12"/>
    </row>
    <row r="590" ht="15.75" customHeight="1">
      <c r="AA590" s="12"/>
      <c r="AB590" s="12"/>
    </row>
    <row r="591" ht="15.75" customHeight="1">
      <c r="AA591" s="12"/>
      <c r="AB591" s="12"/>
    </row>
    <row r="592" ht="15.75" customHeight="1">
      <c r="AA592" s="12"/>
      <c r="AB592" s="12"/>
    </row>
    <row r="593" ht="15.75" customHeight="1">
      <c r="AA593" s="12"/>
      <c r="AB593" s="12"/>
    </row>
    <row r="594" ht="15.75" customHeight="1">
      <c r="AA594" s="12"/>
      <c r="AB594" s="12"/>
    </row>
    <row r="595" ht="15.75" customHeight="1">
      <c r="AA595" s="12"/>
      <c r="AB595" s="12"/>
    </row>
    <row r="596" ht="15.75" customHeight="1">
      <c r="AA596" s="12"/>
      <c r="AB596" s="12"/>
    </row>
    <row r="597" ht="15.75" customHeight="1">
      <c r="AA597" s="12"/>
      <c r="AB597" s="12"/>
    </row>
    <row r="598" ht="15.75" customHeight="1">
      <c r="AA598" s="12"/>
      <c r="AB598" s="12"/>
    </row>
    <row r="599" ht="15.75" customHeight="1">
      <c r="AA599" s="12"/>
      <c r="AB599" s="12"/>
    </row>
    <row r="600" ht="15.75" customHeight="1">
      <c r="AA600" s="12"/>
      <c r="AB600" s="12"/>
    </row>
    <row r="601" ht="15.75" customHeight="1">
      <c r="AA601" s="12"/>
      <c r="AB601" s="12"/>
    </row>
    <row r="602" ht="15.75" customHeight="1">
      <c r="AA602" s="12"/>
      <c r="AB602" s="12"/>
    </row>
    <row r="603" ht="15.75" customHeight="1">
      <c r="AA603" s="12"/>
      <c r="AB603" s="12"/>
    </row>
    <row r="604" ht="15.75" customHeight="1">
      <c r="AA604" s="12"/>
      <c r="AB604" s="12"/>
    </row>
    <row r="605" ht="15.75" customHeight="1">
      <c r="AA605" s="12"/>
      <c r="AB605" s="12"/>
    </row>
    <row r="606" ht="15.75" customHeight="1">
      <c r="AA606" s="12"/>
      <c r="AB606" s="12"/>
    </row>
    <row r="607" ht="15.75" customHeight="1">
      <c r="AA607" s="12"/>
      <c r="AB607" s="12"/>
    </row>
    <row r="608" ht="15.75" customHeight="1">
      <c r="AA608" s="12"/>
      <c r="AB608" s="12"/>
    </row>
    <row r="609" ht="15.75" customHeight="1">
      <c r="AA609" s="12"/>
      <c r="AB609" s="12"/>
    </row>
    <row r="610" ht="15.75" customHeight="1">
      <c r="AA610" s="12"/>
      <c r="AB610" s="12"/>
    </row>
    <row r="611" ht="15.75" customHeight="1">
      <c r="AA611" s="12"/>
      <c r="AB611" s="12"/>
    </row>
    <row r="612" ht="15.75" customHeight="1">
      <c r="AA612" s="12"/>
      <c r="AB612" s="12"/>
    </row>
    <row r="613" ht="15.75" customHeight="1">
      <c r="AA613" s="12"/>
      <c r="AB613" s="12"/>
    </row>
    <row r="614" ht="15.75" customHeight="1">
      <c r="AA614" s="12"/>
      <c r="AB614" s="12"/>
    </row>
    <row r="615" ht="15.75" customHeight="1">
      <c r="AA615" s="12"/>
      <c r="AB615" s="12"/>
    </row>
    <row r="616" ht="15.75" customHeight="1">
      <c r="AA616" s="12"/>
      <c r="AB616" s="12"/>
    </row>
    <row r="617" ht="15.75" customHeight="1">
      <c r="AA617" s="12"/>
      <c r="AB617" s="12"/>
    </row>
    <row r="618" ht="15.75" customHeight="1">
      <c r="AA618" s="12"/>
      <c r="AB618" s="12"/>
    </row>
    <row r="619" ht="15.75" customHeight="1">
      <c r="AA619" s="12"/>
      <c r="AB619" s="12"/>
    </row>
    <row r="620" ht="15.75" customHeight="1">
      <c r="AA620" s="12"/>
      <c r="AB620" s="12"/>
    </row>
    <row r="621" ht="15.75" customHeight="1">
      <c r="AA621" s="12"/>
      <c r="AB621" s="12"/>
    </row>
    <row r="622" ht="15.75" customHeight="1">
      <c r="AA622" s="12"/>
      <c r="AB622" s="12"/>
    </row>
    <row r="623" ht="15.75" customHeight="1">
      <c r="AA623" s="12"/>
      <c r="AB623" s="12"/>
    </row>
    <row r="624" ht="15.75" customHeight="1">
      <c r="AA624" s="12"/>
      <c r="AB624" s="12"/>
    </row>
    <row r="625" ht="15.75" customHeight="1">
      <c r="AA625" s="12"/>
      <c r="AB625" s="12"/>
    </row>
    <row r="626" ht="15.75" customHeight="1">
      <c r="AA626" s="12"/>
      <c r="AB626" s="12"/>
    </row>
    <row r="627" ht="15.75" customHeight="1">
      <c r="AA627" s="12"/>
      <c r="AB627" s="12"/>
    </row>
    <row r="628" ht="15.75" customHeight="1">
      <c r="AA628" s="12"/>
      <c r="AB628" s="12"/>
    </row>
    <row r="629" ht="15.75" customHeight="1">
      <c r="AA629" s="12"/>
      <c r="AB629" s="12"/>
    </row>
    <row r="630" ht="15.75" customHeight="1">
      <c r="AA630" s="12"/>
      <c r="AB630" s="12"/>
    </row>
    <row r="631" ht="15.75" customHeight="1">
      <c r="AA631" s="12"/>
      <c r="AB631" s="12"/>
    </row>
    <row r="632" ht="15.75" customHeight="1">
      <c r="AA632" s="12"/>
      <c r="AB632" s="12"/>
    </row>
    <row r="633" ht="15.75" customHeight="1">
      <c r="AA633" s="12"/>
      <c r="AB633" s="12"/>
    </row>
    <row r="634" ht="15.75" customHeight="1">
      <c r="AA634" s="12"/>
      <c r="AB634" s="12"/>
    </row>
    <row r="635" ht="15.75" customHeight="1">
      <c r="AA635" s="12"/>
      <c r="AB635" s="12"/>
    </row>
    <row r="636" ht="15.75" customHeight="1">
      <c r="AA636" s="12"/>
      <c r="AB636" s="12"/>
    </row>
    <row r="637" ht="15.75" customHeight="1">
      <c r="AA637" s="12"/>
      <c r="AB637" s="12"/>
    </row>
    <row r="638" ht="15.75" customHeight="1">
      <c r="AA638" s="12"/>
      <c r="AB638" s="12"/>
    </row>
    <row r="639" ht="15.75" customHeight="1">
      <c r="AA639" s="12"/>
      <c r="AB639" s="12"/>
    </row>
    <row r="640" ht="15.75" customHeight="1">
      <c r="AA640" s="12"/>
      <c r="AB640" s="12"/>
    </row>
    <row r="641" ht="15.75" customHeight="1">
      <c r="AA641" s="12"/>
      <c r="AB641" s="12"/>
    </row>
    <row r="642" ht="15.75" customHeight="1">
      <c r="AA642" s="12"/>
      <c r="AB642" s="12"/>
    </row>
    <row r="643" ht="15.75" customHeight="1">
      <c r="AA643" s="12"/>
      <c r="AB643" s="12"/>
    </row>
    <row r="644" ht="15.75" customHeight="1">
      <c r="AA644" s="12"/>
      <c r="AB644" s="12"/>
    </row>
    <row r="645" ht="15.75" customHeight="1">
      <c r="AA645" s="12"/>
      <c r="AB645" s="12"/>
    </row>
    <row r="646" ht="15.75" customHeight="1">
      <c r="AA646" s="12"/>
      <c r="AB646" s="12"/>
    </row>
    <row r="647" ht="15.75" customHeight="1">
      <c r="AA647" s="12"/>
      <c r="AB647" s="12"/>
    </row>
    <row r="648" ht="15.75" customHeight="1">
      <c r="AA648" s="12"/>
      <c r="AB648" s="12"/>
    </row>
    <row r="649" ht="15.75" customHeight="1">
      <c r="AA649" s="12"/>
      <c r="AB649" s="12"/>
    </row>
    <row r="650" ht="15.75" customHeight="1">
      <c r="AA650" s="12"/>
      <c r="AB650" s="12"/>
    </row>
    <row r="651" ht="15.75" customHeight="1">
      <c r="AA651" s="12"/>
      <c r="AB651" s="12"/>
    </row>
    <row r="652" ht="15.75" customHeight="1">
      <c r="AA652" s="12"/>
      <c r="AB652" s="12"/>
    </row>
    <row r="653" ht="15.75" customHeight="1">
      <c r="AA653" s="12"/>
      <c r="AB653" s="12"/>
    </row>
    <row r="654" ht="15.75" customHeight="1">
      <c r="AA654" s="12"/>
      <c r="AB654" s="12"/>
    </row>
    <row r="655" ht="15.75" customHeight="1">
      <c r="AA655" s="12"/>
      <c r="AB655" s="12"/>
    </row>
    <row r="656" ht="15.75" customHeight="1">
      <c r="AA656" s="12"/>
      <c r="AB656" s="12"/>
    </row>
    <row r="657" ht="15.75" customHeight="1">
      <c r="AA657" s="12"/>
      <c r="AB657" s="12"/>
    </row>
    <row r="658" ht="15.75" customHeight="1">
      <c r="AA658" s="12"/>
      <c r="AB658" s="12"/>
    </row>
    <row r="659" ht="15.75" customHeight="1">
      <c r="AA659" s="12"/>
      <c r="AB659" s="12"/>
    </row>
    <row r="660" ht="15.75" customHeight="1">
      <c r="AA660" s="12"/>
      <c r="AB660" s="12"/>
    </row>
    <row r="661" ht="15.75" customHeight="1">
      <c r="AA661" s="12"/>
      <c r="AB661" s="12"/>
    </row>
    <row r="662" ht="15.75" customHeight="1">
      <c r="AA662" s="12"/>
      <c r="AB662" s="12"/>
    </row>
    <row r="663" ht="15.75" customHeight="1">
      <c r="AA663" s="12"/>
      <c r="AB663" s="12"/>
    </row>
    <row r="664" ht="15.75" customHeight="1">
      <c r="AA664" s="12"/>
      <c r="AB664" s="12"/>
    </row>
    <row r="665" ht="15.75" customHeight="1">
      <c r="AA665" s="12"/>
      <c r="AB665" s="12"/>
    </row>
    <row r="666" ht="15.75" customHeight="1">
      <c r="AA666" s="12"/>
      <c r="AB666" s="12"/>
    </row>
    <row r="667" ht="15.75" customHeight="1">
      <c r="AA667" s="12"/>
      <c r="AB667" s="12"/>
    </row>
    <row r="668" ht="15.75" customHeight="1">
      <c r="AA668" s="12"/>
      <c r="AB668" s="12"/>
    </row>
    <row r="669" ht="15.75" customHeight="1">
      <c r="AA669" s="12"/>
      <c r="AB669" s="12"/>
    </row>
    <row r="670" ht="15.75" customHeight="1">
      <c r="AA670" s="12"/>
      <c r="AB670" s="12"/>
    </row>
    <row r="671" ht="15.75" customHeight="1">
      <c r="AA671" s="12"/>
      <c r="AB671" s="12"/>
    </row>
    <row r="672" ht="15.75" customHeight="1">
      <c r="AA672" s="12"/>
      <c r="AB672" s="12"/>
    </row>
    <row r="673" ht="15.75" customHeight="1">
      <c r="AA673" s="12"/>
      <c r="AB673" s="12"/>
    </row>
    <row r="674" ht="15.75" customHeight="1">
      <c r="AA674" s="12"/>
      <c r="AB674" s="12"/>
    </row>
    <row r="675" ht="15.75" customHeight="1">
      <c r="AA675" s="12"/>
      <c r="AB675" s="12"/>
    </row>
    <row r="676" ht="15.75" customHeight="1">
      <c r="AA676" s="12"/>
      <c r="AB676" s="12"/>
    </row>
    <row r="677" ht="15.75" customHeight="1">
      <c r="AA677" s="12"/>
      <c r="AB677" s="12"/>
    </row>
    <row r="678" ht="15.75" customHeight="1">
      <c r="AA678" s="12"/>
      <c r="AB678" s="12"/>
    </row>
    <row r="679" ht="15.75" customHeight="1">
      <c r="AA679" s="12"/>
      <c r="AB679" s="12"/>
    </row>
    <row r="680" ht="15.75" customHeight="1">
      <c r="AA680" s="12"/>
      <c r="AB680" s="12"/>
    </row>
    <row r="681" ht="15.75" customHeight="1">
      <c r="AA681" s="12"/>
      <c r="AB681" s="12"/>
    </row>
    <row r="682" ht="15.75" customHeight="1">
      <c r="AA682" s="12"/>
      <c r="AB682" s="12"/>
    </row>
    <row r="683" ht="15.75" customHeight="1">
      <c r="AA683" s="12"/>
      <c r="AB683" s="12"/>
    </row>
    <row r="684" ht="15.75" customHeight="1">
      <c r="AA684" s="12"/>
      <c r="AB684" s="12"/>
    </row>
    <row r="685" ht="15.75" customHeight="1">
      <c r="AA685" s="12"/>
      <c r="AB685" s="12"/>
    </row>
    <row r="686" ht="15.75" customHeight="1">
      <c r="AA686" s="12"/>
      <c r="AB686" s="12"/>
    </row>
    <row r="687" ht="15.75" customHeight="1">
      <c r="AA687" s="12"/>
      <c r="AB687" s="12"/>
    </row>
    <row r="688" ht="15.75" customHeight="1">
      <c r="AA688" s="12"/>
      <c r="AB688" s="12"/>
    </row>
    <row r="689" ht="15.75" customHeight="1">
      <c r="AA689" s="12"/>
      <c r="AB689" s="12"/>
    </row>
    <row r="690" ht="15.75" customHeight="1">
      <c r="AA690" s="12"/>
      <c r="AB690" s="12"/>
    </row>
    <row r="691" ht="15.75" customHeight="1">
      <c r="AA691" s="12"/>
      <c r="AB691" s="12"/>
    </row>
    <row r="692" ht="15.75" customHeight="1">
      <c r="AA692" s="12"/>
      <c r="AB692" s="12"/>
    </row>
    <row r="693" ht="15.75" customHeight="1">
      <c r="AA693" s="12"/>
      <c r="AB693" s="12"/>
    </row>
    <row r="694" ht="15.75" customHeight="1">
      <c r="AA694" s="12"/>
      <c r="AB694" s="12"/>
    </row>
    <row r="695" ht="15.75" customHeight="1">
      <c r="AA695" s="12"/>
      <c r="AB695" s="12"/>
    </row>
    <row r="696" ht="15.75" customHeight="1">
      <c r="AA696" s="12"/>
      <c r="AB696" s="12"/>
    </row>
    <row r="697" ht="15.75" customHeight="1">
      <c r="AA697" s="12"/>
      <c r="AB697" s="12"/>
    </row>
    <row r="698" ht="15.75" customHeight="1">
      <c r="AA698" s="12"/>
      <c r="AB698" s="12"/>
    </row>
    <row r="699" ht="15.75" customHeight="1">
      <c r="AA699" s="12"/>
      <c r="AB699" s="12"/>
    </row>
    <row r="700" ht="15.75" customHeight="1">
      <c r="AA700" s="12"/>
      <c r="AB700" s="12"/>
    </row>
    <row r="701" ht="15.75" customHeight="1">
      <c r="AA701" s="12"/>
      <c r="AB701" s="12"/>
    </row>
    <row r="702" ht="15.75" customHeight="1">
      <c r="AA702" s="12"/>
      <c r="AB702" s="12"/>
    </row>
    <row r="703" ht="15.75" customHeight="1">
      <c r="AA703" s="12"/>
      <c r="AB703" s="12"/>
    </row>
    <row r="704" ht="15.75" customHeight="1">
      <c r="AA704" s="12"/>
      <c r="AB704" s="12"/>
    </row>
    <row r="705" ht="15.75" customHeight="1">
      <c r="AA705" s="12"/>
      <c r="AB705" s="12"/>
    </row>
    <row r="706" ht="15.75" customHeight="1">
      <c r="AA706" s="12"/>
      <c r="AB706" s="12"/>
    </row>
    <row r="707" ht="15.75" customHeight="1">
      <c r="AA707" s="12"/>
      <c r="AB707" s="12"/>
    </row>
    <row r="708" ht="15.75" customHeight="1">
      <c r="AA708" s="12"/>
      <c r="AB708" s="12"/>
    </row>
    <row r="709" ht="15.75" customHeight="1">
      <c r="AA709" s="12"/>
      <c r="AB709" s="12"/>
    </row>
    <row r="710" ht="15.75" customHeight="1">
      <c r="AA710" s="12"/>
      <c r="AB710" s="12"/>
    </row>
    <row r="711" ht="15.75" customHeight="1">
      <c r="AA711" s="12"/>
      <c r="AB711" s="12"/>
    </row>
    <row r="712" ht="15.75" customHeight="1">
      <c r="AA712" s="12"/>
      <c r="AB712" s="12"/>
    </row>
    <row r="713" ht="15.75" customHeight="1">
      <c r="AA713" s="12"/>
      <c r="AB713" s="12"/>
    </row>
    <row r="714" ht="15.75" customHeight="1">
      <c r="AA714" s="12"/>
      <c r="AB714" s="12"/>
    </row>
    <row r="715" ht="15.75" customHeight="1">
      <c r="AA715" s="12"/>
      <c r="AB715" s="12"/>
    </row>
    <row r="716" ht="15.75" customHeight="1">
      <c r="AA716" s="12"/>
      <c r="AB716" s="12"/>
    </row>
    <row r="717" ht="15.75" customHeight="1">
      <c r="AA717" s="12"/>
      <c r="AB717" s="12"/>
    </row>
    <row r="718" ht="15.75" customHeight="1">
      <c r="AA718" s="12"/>
      <c r="AB718" s="12"/>
    </row>
    <row r="719" ht="15.75" customHeight="1">
      <c r="AA719" s="12"/>
      <c r="AB719" s="12"/>
    </row>
    <row r="720" ht="15.75" customHeight="1">
      <c r="AA720" s="12"/>
      <c r="AB720" s="12"/>
    </row>
    <row r="721" ht="15.75" customHeight="1">
      <c r="AA721" s="12"/>
      <c r="AB721" s="12"/>
    </row>
    <row r="722" ht="15.75" customHeight="1">
      <c r="AA722" s="12"/>
      <c r="AB722" s="12"/>
    </row>
    <row r="723" ht="15.75" customHeight="1">
      <c r="AA723" s="12"/>
      <c r="AB723" s="12"/>
    </row>
    <row r="724" ht="15.75" customHeight="1">
      <c r="AA724" s="12"/>
      <c r="AB724" s="12"/>
    </row>
    <row r="725" ht="15.75" customHeight="1">
      <c r="AA725" s="12"/>
      <c r="AB725" s="12"/>
    </row>
    <row r="726" ht="15.75" customHeight="1">
      <c r="AA726" s="12"/>
      <c r="AB726" s="12"/>
    </row>
    <row r="727" ht="15.75" customHeight="1">
      <c r="AA727" s="12"/>
      <c r="AB727" s="12"/>
    </row>
    <row r="728" ht="15.75" customHeight="1">
      <c r="AA728" s="12"/>
      <c r="AB728" s="12"/>
    </row>
    <row r="729" ht="15.75" customHeight="1">
      <c r="AA729" s="12"/>
      <c r="AB729" s="12"/>
    </row>
    <row r="730" ht="15.75" customHeight="1">
      <c r="AA730" s="12"/>
      <c r="AB730" s="12"/>
    </row>
    <row r="731" ht="15.75" customHeight="1">
      <c r="AA731" s="12"/>
      <c r="AB731" s="12"/>
    </row>
    <row r="732" ht="15.75" customHeight="1">
      <c r="AA732" s="12"/>
      <c r="AB732" s="12"/>
    </row>
    <row r="733" ht="15.75" customHeight="1">
      <c r="AA733" s="12"/>
      <c r="AB733" s="12"/>
    </row>
    <row r="734" ht="15.75" customHeight="1">
      <c r="AA734" s="12"/>
      <c r="AB734" s="12"/>
    </row>
    <row r="735" ht="15.75" customHeight="1">
      <c r="AA735" s="12"/>
      <c r="AB735" s="12"/>
    </row>
    <row r="736" ht="15.75" customHeight="1">
      <c r="AA736" s="12"/>
      <c r="AB736" s="12"/>
    </row>
    <row r="737" ht="15.75" customHeight="1">
      <c r="AA737" s="12"/>
      <c r="AB737" s="12"/>
    </row>
    <row r="738" ht="15.75" customHeight="1">
      <c r="AA738" s="12"/>
      <c r="AB738" s="12"/>
    </row>
    <row r="739" ht="15.75" customHeight="1">
      <c r="AA739" s="12"/>
      <c r="AB739" s="12"/>
    </row>
    <row r="740" ht="15.75" customHeight="1">
      <c r="AA740" s="12"/>
      <c r="AB740" s="12"/>
    </row>
    <row r="741" ht="15.75" customHeight="1">
      <c r="AA741" s="12"/>
      <c r="AB741" s="12"/>
    </row>
    <row r="742" ht="15.75" customHeight="1">
      <c r="AA742" s="12"/>
      <c r="AB742" s="12"/>
    </row>
    <row r="743" ht="15.75" customHeight="1">
      <c r="AA743" s="12"/>
      <c r="AB743" s="12"/>
    </row>
    <row r="744" ht="15.75" customHeight="1">
      <c r="AA744" s="12"/>
      <c r="AB744" s="12"/>
    </row>
    <row r="745" ht="15.75" customHeight="1">
      <c r="AA745" s="12"/>
      <c r="AB745" s="12"/>
    </row>
    <row r="746" ht="15.75" customHeight="1">
      <c r="AA746" s="12"/>
      <c r="AB746" s="12"/>
    </row>
    <row r="747" ht="15.75" customHeight="1">
      <c r="AA747" s="12"/>
      <c r="AB747" s="12"/>
    </row>
    <row r="748" ht="15.75" customHeight="1">
      <c r="AA748" s="12"/>
      <c r="AB748" s="12"/>
    </row>
    <row r="749" ht="15.75" customHeight="1">
      <c r="AA749" s="12"/>
      <c r="AB749" s="12"/>
    </row>
    <row r="750" ht="15.75" customHeight="1">
      <c r="AA750" s="12"/>
      <c r="AB750" s="12"/>
    </row>
    <row r="751" ht="15.75" customHeight="1">
      <c r="AA751" s="12"/>
      <c r="AB751" s="12"/>
    </row>
    <row r="752" ht="15.75" customHeight="1">
      <c r="AA752" s="12"/>
      <c r="AB752" s="12"/>
    </row>
    <row r="753" ht="15.75" customHeight="1">
      <c r="AA753" s="12"/>
      <c r="AB753" s="12"/>
    </row>
    <row r="754" ht="15.75" customHeight="1">
      <c r="AA754" s="12"/>
      <c r="AB754" s="12"/>
    </row>
    <row r="755" ht="15.75" customHeight="1">
      <c r="AA755" s="12"/>
      <c r="AB755" s="12"/>
    </row>
    <row r="756" ht="15.75" customHeight="1">
      <c r="AA756" s="12"/>
      <c r="AB756" s="12"/>
    </row>
    <row r="757" ht="15.75" customHeight="1">
      <c r="AA757" s="12"/>
      <c r="AB757" s="12"/>
    </row>
    <row r="758" ht="15.75" customHeight="1">
      <c r="AA758" s="12"/>
      <c r="AB758" s="12"/>
    </row>
    <row r="759" ht="15.75" customHeight="1">
      <c r="AA759" s="12"/>
      <c r="AB759" s="12"/>
    </row>
    <row r="760" ht="15.75" customHeight="1">
      <c r="AA760" s="12"/>
      <c r="AB760" s="12"/>
    </row>
    <row r="761" ht="15.75" customHeight="1">
      <c r="AA761" s="12"/>
      <c r="AB761" s="12"/>
    </row>
    <row r="762" ht="15.75" customHeight="1">
      <c r="AA762" s="12"/>
      <c r="AB762" s="12"/>
    </row>
    <row r="763" ht="15.75" customHeight="1">
      <c r="AA763" s="12"/>
      <c r="AB763" s="12"/>
    </row>
    <row r="764" ht="15.75" customHeight="1">
      <c r="AA764" s="12"/>
      <c r="AB764" s="12"/>
    </row>
    <row r="765" ht="15.75" customHeight="1">
      <c r="AA765" s="12"/>
      <c r="AB765" s="12"/>
    </row>
    <row r="766" ht="15.75" customHeight="1">
      <c r="AA766" s="12"/>
      <c r="AB766" s="12"/>
    </row>
    <row r="767" ht="15.75" customHeight="1">
      <c r="AA767" s="12"/>
      <c r="AB767" s="12"/>
    </row>
    <row r="768" ht="15.75" customHeight="1">
      <c r="AA768" s="12"/>
      <c r="AB768" s="12"/>
    </row>
    <row r="769" ht="15.75" customHeight="1">
      <c r="AA769" s="12"/>
      <c r="AB769" s="12"/>
    </row>
    <row r="770" ht="15.75" customHeight="1">
      <c r="AA770" s="12"/>
      <c r="AB770" s="12"/>
    </row>
    <row r="771" ht="15.75" customHeight="1">
      <c r="AA771" s="12"/>
      <c r="AB771" s="12"/>
    </row>
    <row r="772" ht="15.75" customHeight="1">
      <c r="AA772" s="12"/>
      <c r="AB772" s="12"/>
    </row>
    <row r="773" ht="15.75" customHeight="1">
      <c r="AA773" s="12"/>
      <c r="AB773" s="12"/>
    </row>
    <row r="774" ht="15.75" customHeight="1">
      <c r="AA774" s="12"/>
      <c r="AB774" s="12"/>
    </row>
    <row r="775" ht="15.75" customHeight="1">
      <c r="AA775" s="12"/>
      <c r="AB775" s="12"/>
    </row>
    <row r="776" ht="15.75" customHeight="1">
      <c r="AA776" s="12"/>
      <c r="AB776" s="12"/>
    </row>
    <row r="777" ht="15.75" customHeight="1">
      <c r="AA777" s="12"/>
      <c r="AB777" s="12"/>
    </row>
    <row r="778" ht="15.75" customHeight="1">
      <c r="AA778" s="12"/>
      <c r="AB778" s="12"/>
    </row>
    <row r="779" ht="15.75" customHeight="1">
      <c r="AA779" s="12"/>
      <c r="AB779" s="12"/>
    </row>
    <row r="780" ht="15.75" customHeight="1">
      <c r="AA780" s="12"/>
      <c r="AB780" s="12"/>
    </row>
    <row r="781" ht="15.75" customHeight="1">
      <c r="AA781" s="12"/>
      <c r="AB781" s="12"/>
    </row>
    <row r="782" ht="15.75" customHeight="1">
      <c r="AA782" s="12"/>
      <c r="AB782" s="12"/>
    </row>
    <row r="783" ht="15.75" customHeight="1">
      <c r="AA783" s="12"/>
      <c r="AB783" s="12"/>
    </row>
    <row r="784" ht="15.75" customHeight="1">
      <c r="AA784" s="12"/>
      <c r="AB784" s="12"/>
    </row>
    <row r="785" ht="15.75" customHeight="1">
      <c r="AA785" s="12"/>
      <c r="AB785" s="12"/>
    </row>
    <row r="786" ht="15.75" customHeight="1">
      <c r="AA786" s="12"/>
      <c r="AB786" s="12"/>
    </row>
    <row r="787" ht="15.75" customHeight="1">
      <c r="AA787" s="12"/>
      <c r="AB787" s="12"/>
    </row>
    <row r="788" ht="15.75" customHeight="1">
      <c r="AA788" s="12"/>
      <c r="AB788" s="12"/>
    </row>
    <row r="789" ht="15.75" customHeight="1">
      <c r="AA789" s="12"/>
      <c r="AB789" s="12"/>
    </row>
    <row r="790" ht="15.75" customHeight="1">
      <c r="AA790" s="12"/>
      <c r="AB790" s="12"/>
    </row>
    <row r="791" ht="15.75" customHeight="1">
      <c r="AA791" s="12"/>
      <c r="AB791" s="12"/>
    </row>
    <row r="792" ht="15.75" customHeight="1">
      <c r="AA792" s="12"/>
      <c r="AB792" s="12"/>
    </row>
    <row r="793" ht="15.75" customHeight="1">
      <c r="AA793" s="12"/>
      <c r="AB793" s="12"/>
    </row>
    <row r="794" ht="15.75" customHeight="1">
      <c r="AA794" s="12"/>
      <c r="AB794" s="12"/>
    </row>
    <row r="795" ht="15.75" customHeight="1">
      <c r="AA795" s="12"/>
      <c r="AB795" s="12"/>
    </row>
    <row r="796" ht="15.75" customHeight="1">
      <c r="AA796" s="12"/>
      <c r="AB796" s="12"/>
    </row>
    <row r="797" ht="15.75" customHeight="1">
      <c r="AA797" s="12"/>
      <c r="AB797" s="12"/>
    </row>
    <row r="798" ht="15.75" customHeight="1">
      <c r="AA798" s="12"/>
      <c r="AB798" s="12"/>
    </row>
    <row r="799" ht="15.75" customHeight="1">
      <c r="AA799" s="12"/>
      <c r="AB799" s="12"/>
    </row>
    <row r="800" ht="15.75" customHeight="1">
      <c r="AA800" s="12"/>
      <c r="AB800" s="12"/>
    </row>
    <row r="801" ht="15.75" customHeight="1">
      <c r="AA801" s="12"/>
      <c r="AB801" s="12"/>
    </row>
    <row r="802" ht="15.75" customHeight="1">
      <c r="AA802" s="12"/>
      <c r="AB802" s="12"/>
    </row>
    <row r="803" ht="15.75" customHeight="1">
      <c r="AA803" s="12"/>
      <c r="AB803" s="12"/>
    </row>
    <row r="804" ht="15.75" customHeight="1">
      <c r="AA804" s="12"/>
      <c r="AB804" s="12"/>
    </row>
    <row r="805" ht="15.75" customHeight="1">
      <c r="AA805" s="12"/>
      <c r="AB805" s="12"/>
    </row>
    <row r="806" ht="15.75" customHeight="1">
      <c r="AA806" s="12"/>
      <c r="AB806" s="12"/>
    </row>
    <row r="807" ht="15.75" customHeight="1">
      <c r="AA807" s="12"/>
      <c r="AB807" s="12"/>
    </row>
    <row r="808" ht="15.75" customHeight="1">
      <c r="AA808" s="12"/>
      <c r="AB808" s="12"/>
    </row>
    <row r="809" ht="15.75" customHeight="1">
      <c r="AA809" s="12"/>
      <c r="AB809" s="12"/>
    </row>
    <row r="810" ht="15.75" customHeight="1">
      <c r="AA810" s="12"/>
      <c r="AB810" s="12"/>
    </row>
    <row r="811" ht="15.75" customHeight="1">
      <c r="AA811" s="12"/>
      <c r="AB811" s="12"/>
    </row>
    <row r="812" ht="15.75" customHeight="1">
      <c r="AA812" s="12"/>
      <c r="AB812" s="12"/>
    </row>
    <row r="813" ht="15.75" customHeight="1">
      <c r="AA813" s="12"/>
      <c r="AB813" s="12"/>
    </row>
    <row r="814" ht="15.75" customHeight="1">
      <c r="AA814" s="12"/>
      <c r="AB814" s="12"/>
    </row>
    <row r="815" ht="15.75" customHeight="1">
      <c r="AA815" s="12"/>
      <c r="AB815" s="12"/>
    </row>
    <row r="816" ht="15.75" customHeight="1">
      <c r="AA816" s="12"/>
      <c r="AB816" s="12"/>
    </row>
    <row r="817" ht="15.75" customHeight="1">
      <c r="AA817" s="12"/>
      <c r="AB817" s="12"/>
    </row>
    <row r="818" ht="15.75" customHeight="1">
      <c r="AA818" s="12"/>
      <c r="AB818" s="12"/>
    </row>
    <row r="819" ht="15.75" customHeight="1">
      <c r="AA819" s="12"/>
      <c r="AB819" s="12"/>
    </row>
    <row r="820" ht="15.75" customHeight="1">
      <c r="AA820" s="12"/>
      <c r="AB820" s="12"/>
    </row>
    <row r="821" ht="15.75" customHeight="1">
      <c r="AA821" s="12"/>
      <c r="AB821" s="12"/>
    </row>
    <row r="822" ht="15.75" customHeight="1">
      <c r="AA822" s="12"/>
      <c r="AB822" s="12"/>
    </row>
    <row r="823" ht="15.75" customHeight="1">
      <c r="AA823" s="12"/>
      <c r="AB823" s="12"/>
    </row>
    <row r="824" ht="15.75" customHeight="1">
      <c r="AA824" s="12"/>
      <c r="AB824" s="12"/>
    </row>
    <row r="825" ht="15.75" customHeight="1">
      <c r="AA825" s="12"/>
      <c r="AB825" s="12"/>
    </row>
    <row r="826" ht="15.75" customHeight="1">
      <c r="AA826" s="12"/>
      <c r="AB826" s="12"/>
    </row>
    <row r="827" ht="15.75" customHeight="1">
      <c r="AA827" s="12"/>
      <c r="AB827" s="12"/>
    </row>
    <row r="828" ht="15.75" customHeight="1">
      <c r="AA828" s="12"/>
      <c r="AB828" s="12"/>
    </row>
    <row r="829" ht="15.75" customHeight="1">
      <c r="AA829" s="12"/>
      <c r="AB829" s="12"/>
    </row>
    <row r="830" ht="15.75" customHeight="1">
      <c r="AA830" s="12"/>
      <c r="AB830" s="12"/>
    </row>
    <row r="831" ht="15.75" customHeight="1">
      <c r="AA831" s="12"/>
      <c r="AB831" s="12"/>
    </row>
    <row r="832" ht="15.75" customHeight="1">
      <c r="AA832" s="12"/>
      <c r="AB832" s="12"/>
    </row>
    <row r="833" ht="15.75" customHeight="1">
      <c r="AA833" s="12"/>
      <c r="AB833" s="12"/>
    </row>
    <row r="834" ht="15.75" customHeight="1">
      <c r="AA834" s="12"/>
      <c r="AB834" s="12"/>
    </row>
    <row r="835" ht="15.75" customHeight="1">
      <c r="AA835" s="12"/>
      <c r="AB835" s="12"/>
    </row>
    <row r="836" ht="15.75" customHeight="1">
      <c r="AA836" s="12"/>
      <c r="AB836" s="12"/>
    </row>
    <row r="837" ht="15.75" customHeight="1">
      <c r="AA837" s="12"/>
      <c r="AB837" s="12"/>
    </row>
    <row r="838" ht="15.75" customHeight="1">
      <c r="AA838" s="12"/>
      <c r="AB838" s="12"/>
    </row>
    <row r="839" ht="15.75" customHeight="1">
      <c r="AA839" s="12"/>
      <c r="AB839" s="12"/>
    </row>
    <row r="840" ht="15.75" customHeight="1">
      <c r="AA840" s="12"/>
      <c r="AB840" s="12"/>
    </row>
    <row r="841" ht="15.75" customHeight="1">
      <c r="AA841" s="12"/>
      <c r="AB841" s="12"/>
    </row>
    <row r="842" ht="15.75" customHeight="1">
      <c r="AA842" s="12"/>
      <c r="AB842" s="12"/>
    </row>
    <row r="843" ht="15.75" customHeight="1">
      <c r="AA843" s="12"/>
      <c r="AB843" s="12"/>
    </row>
    <row r="844" ht="15.75" customHeight="1">
      <c r="AA844" s="12"/>
      <c r="AB844" s="12"/>
    </row>
    <row r="845" ht="15.75" customHeight="1">
      <c r="AA845" s="12"/>
      <c r="AB845" s="12"/>
    </row>
    <row r="846" ht="15.75" customHeight="1">
      <c r="AA846" s="12"/>
      <c r="AB846" s="12"/>
    </row>
    <row r="847" ht="15.75" customHeight="1">
      <c r="AA847" s="12"/>
      <c r="AB847" s="12"/>
    </row>
    <row r="848" ht="15.75" customHeight="1">
      <c r="AA848" s="12"/>
      <c r="AB848" s="12"/>
    </row>
    <row r="849" ht="15.75" customHeight="1">
      <c r="AA849" s="12"/>
      <c r="AB849" s="12"/>
    </row>
    <row r="850" ht="15.75" customHeight="1">
      <c r="AA850" s="12"/>
      <c r="AB850" s="12"/>
    </row>
    <row r="851" ht="15.75" customHeight="1">
      <c r="AA851" s="12"/>
      <c r="AB851" s="12"/>
    </row>
    <row r="852" ht="15.75" customHeight="1">
      <c r="AA852" s="12"/>
      <c r="AB852" s="12"/>
    </row>
    <row r="853" ht="15.75" customHeight="1">
      <c r="AA853" s="12"/>
      <c r="AB853" s="12"/>
    </row>
    <row r="854" ht="15.75" customHeight="1">
      <c r="AA854" s="12"/>
      <c r="AB854" s="12"/>
    </row>
    <row r="855" ht="15.75" customHeight="1">
      <c r="AA855" s="12"/>
      <c r="AB855" s="12"/>
    </row>
    <row r="856" ht="15.75" customHeight="1">
      <c r="AA856" s="12"/>
      <c r="AB856" s="12"/>
    </row>
    <row r="857" ht="15.75" customHeight="1">
      <c r="AA857" s="12"/>
      <c r="AB857" s="12"/>
    </row>
    <row r="858" ht="15.75" customHeight="1">
      <c r="AA858" s="12"/>
      <c r="AB858" s="12"/>
    </row>
    <row r="859" ht="15.75" customHeight="1">
      <c r="AA859" s="12"/>
      <c r="AB859" s="12"/>
    </row>
    <row r="860" ht="15.75" customHeight="1">
      <c r="AA860" s="12"/>
      <c r="AB860" s="12"/>
    </row>
    <row r="861" ht="15.75" customHeight="1">
      <c r="AA861" s="12"/>
      <c r="AB861" s="12"/>
    </row>
    <row r="862" ht="15.75" customHeight="1">
      <c r="AA862" s="12"/>
      <c r="AB862" s="12"/>
    </row>
    <row r="863" ht="15.75" customHeight="1">
      <c r="AA863" s="12"/>
      <c r="AB863" s="12"/>
    </row>
    <row r="864" ht="15.75" customHeight="1">
      <c r="AA864" s="12"/>
      <c r="AB864" s="12"/>
    </row>
    <row r="865" ht="15.75" customHeight="1">
      <c r="AA865" s="12"/>
      <c r="AB865" s="12"/>
    </row>
    <row r="866" ht="15.75" customHeight="1">
      <c r="AA866" s="12"/>
      <c r="AB866" s="12"/>
    </row>
    <row r="867" ht="15.75" customHeight="1">
      <c r="AA867" s="12"/>
      <c r="AB867" s="12"/>
    </row>
    <row r="868" ht="15.75" customHeight="1">
      <c r="AA868" s="12"/>
      <c r="AB868" s="12"/>
    </row>
    <row r="869" ht="15.75" customHeight="1">
      <c r="AA869" s="12"/>
      <c r="AB869" s="12"/>
    </row>
    <row r="870" ht="15.75" customHeight="1">
      <c r="AA870" s="12"/>
      <c r="AB870" s="12"/>
    </row>
    <row r="871" ht="15.75" customHeight="1">
      <c r="AA871" s="12"/>
      <c r="AB871" s="12"/>
    </row>
    <row r="872" ht="15.75" customHeight="1">
      <c r="AA872" s="12"/>
      <c r="AB872" s="12"/>
    </row>
    <row r="873" ht="15.75" customHeight="1">
      <c r="AA873" s="12"/>
      <c r="AB873" s="12"/>
    </row>
    <row r="874" ht="15.75" customHeight="1">
      <c r="AA874" s="12"/>
      <c r="AB874" s="12"/>
    </row>
    <row r="875" ht="15.75" customHeight="1">
      <c r="AA875" s="12"/>
      <c r="AB875" s="12"/>
    </row>
    <row r="876" ht="15.75" customHeight="1">
      <c r="AA876" s="12"/>
      <c r="AB876" s="12"/>
    </row>
    <row r="877" ht="15.75" customHeight="1">
      <c r="AA877" s="12"/>
      <c r="AB877" s="12"/>
    </row>
    <row r="878" ht="15.75" customHeight="1">
      <c r="AA878" s="12"/>
      <c r="AB878" s="12"/>
    </row>
    <row r="879" ht="15.75" customHeight="1">
      <c r="AA879" s="12"/>
      <c r="AB879" s="12"/>
    </row>
    <row r="880" ht="15.75" customHeight="1">
      <c r="AA880" s="12"/>
      <c r="AB880" s="12"/>
    </row>
    <row r="881" ht="15.75" customHeight="1">
      <c r="AA881" s="12"/>
      <c r="AB881" s="12"/>
    </row>
    <row r="882" ht="15.75" customHeight="1">
      <c r="AA882" s="12"/>
      <c r="AB882" s="12"/>
    </row>
    <row r="883" ht="15.75" customHeight="1">
      <c r="AA883" s="12"/>
      <c r="AB883" s="12"/>
    </row>
    <row r="884" ht="15.75" customHeight="1">
      <c r="AA884" s="12"/>
      <c r="AB884" s="12"/>
    </row>
    <row r="885" ht="15.75" customHeight="1">
      <c r="AA885" s="12"/>
      <c r="AB885" s="12"/>
    </row>
    <row r="886" ht="15.75" customHeight="1">
      <c r="AA886" s="12"/>
      <c r="AB886" s="12"/>
    </row>
    <row r="887" ht="15.75" customHeight="1">
      <c r="AA887" s="12"/>
      <c r="AB887" s="12"/>
    </row>
    <row r="888" ht="15.75" customHeight="1">
      <c r="AA888" s="12"/>
      <c r="AB888" s="12"/>
    </row>
    <row r="889" ht="15.75" customHeight="1">
      <c r="AA889" s="12"/>
      <c r="AB889" s="12"/>
    </row>
    <row r="890" ht="15.75" customHeight="1">
      <c r="AA890" s="12"/>
      <c r="AB890" s="12"/>
    </row>
    <row r="891" ht="15.75" customHeight="1">
      <c r="AA891" s="12"/>
      <c r="AB891" s="12"/>
    </row>
    <row r="892" ht="15.75" customHeight="1">
      <c r="AA892" s="12"/>
      <c r="AB892" s="12"/>
    </row>
    <row r="893" ht="15.75" customHeight="1">
      <c r="AA893" s="12"/>
      <c r="AB893" s="12"/>
    </row>
    <row r="894" ht="15.75" customHeight="1">
      <c r="AA894" s="12"/>
      <c r="AB894" s="12"/>
    </row>
    <row r="895" ht="15.75" customHeight="1">
      <c r="AA895" s="12"/>
      <c r="AB895" s="12"/>
    </row>
    <row r="896" ht="15.75" customHeight="1">
      <c r="AA896" s="12"/>
      <c r="AB896" s="12"/>
    </row>
    <row r="897" ht="15.75" customHeight="1">
      <c r="AA897" s="12"/>
      <c r="AB897" s="12"/>
    </row>
    <row r="898" ht="15.75" customHeight="1">
      <c r="AA898" s="12"/>
      <c r="AB898" s="12"/>
    </row>
    <row r="899" ht="15.75" customHeight="1">
      <c r="AA899" s="12"/>
      <c r="AB899" s="12"/>
    </row>
    <row r="900" ht="15.75" customHeight="1">
      <c r="AA900" s="12"/>
      <c r="AB900" s="12"/>
    </row>
    <row r="901" ht="15.75" customHeight="1">
      <c r="AA901" s="12"/>
      <c r="AB901" s="12"/>
    </row>
    <row r="902" ht="15.75" customHeight="1">
      <c r="AA902" s="12"/>
      <c r="AB902" s="12"/>
    </row>
    <row r="903" ht="15.75" customHeight="1">
      <c r="AA903" s="12"/>
      <c r="AB903" s="12"/>
    </row>
    <row r="904" ht="15.75" customHeight="1">
      <c r="AA904" s="12"/>
      <c r="AB904" s="12"/>
    </row>
    <row r="905" ht="15.75" customHeight="1">
      <c r="AA905" s="12"/>
      <c r="AB905" s="12"/>
    </row>
    <row r="906" ht="15.75" customHeight="1">
      <c r="AA906" s="12"/>
      <c r="AB906" s="12"/>
    </row>
    <row r="907" ht="15.75" customHeight="1">
      <c r="AA907" s="12"/>
      <c r="AB907" s="12"/>
    </row>
    <row r="908" ht="15.75" customHeight="1">
      <c r="AA908" s="12"/>
      <c r="AB908" s="12"/>
    </row>
    <row r="909" ht="15.75" customHeight="1">
      <c r="AA909" s="12"/>
      <c r="AB909" s="12"/>
    </row>
    <row r="910" ht="15.75" customHeight="1">
      <c r="AA910" s="12"/>
      <c r="AB910" s="12"/>
    </row>
    <row r="911" ht="15.75" customHeight="1">
      <c r="AA911" s="12"/>
      <c r="AB911" s="12"/>
    </row>
    <row r="912" ht="15.75" customHeight="1">
      <c r="AA912" s="12"/>
      <c r="AB912" s="12"/>
    </row>
    <row r="913" ht="15.75" customHeight="1">
      <c r="AA913" s="12"/>
      <c r="AB913" s="12"/>
    </row>
    <row r="914" ht="15.75" customHeight="1">
      <c r="AA914" s="12"/>
      <c r="AB914" s="12"/>
    </row>
    <row r="915" ht="15.75" customHeight="1">
      <c r="AA915" s="12"/>
      <c r="AB915" s="12"/>
    </row>
    <row r="916" ht="15.75" customHeight="1">
      <c r="AA916" s="12"/>
      <c r="AB916" s="12"/>
    </row>
    <row r="917" ht="15.75" customHeight="1">
      <c r="AA917" s="12"/>
      <c r="AB917" s="12"/>
    </row>
    <row r="918" ht="15.75" customHeight="1">
      <c r="AA918" s="12"/>
      <c r="AB918" s="12"/>
    </row>
    <row r="919" ht="15.75" customHeight="1">
      <c r="AA919" s="12"/>
      <c r="AB919" s="12"/>
    </row>
    <row r="920" ht="15.75" customHeight="1">
      <c r="AA920" s="12"/>
      <c r="AB920" s="12"/>
    </row>
    <row r="921" ht="15.75" customHeight="1">
      <c r="AA921" s="12"/>
      <c r="AB921" s="12"/>
    </row>
    <row r="922" ht="15.75" customHeight="1">
      <c r="AA922" s="12"/>
      <c r="AB922" s="12"/>
    </row>
    <row r="923" ht="15.75" customHeight="1">
      <c r="AA923" s="12"/>
      <c r="AB923" s="12"/>
    </row>
    <row r="924" ht="15.75" customHeight="1">
      <c r="AA924" s="12"/>
      <c r="AB924" s="12"/>
    </row>
    <row r="925" ht="15.75" customHeight="1">
      <c r="AA925" s="12"/>
      <c r="AB925" s="12"/>
    </row>
    <row r="926" ht="15.75" customHeight="1">
      <c r="AA926" s="12"/>
      <c r="AB926" s="12"/>
    </row>
    <row r="927" ht="15.75" customHeight="1">
      <c r="AA927" s="12"/>
      <c r="AB927" s="12"/>
    </row>
    <row r="928" ht="15.75" customHeight="1">
      <c r="AA928" s="12"/>
      <c r="AB928" s="12"/>
    </row>
    <row r="929" ht="15.75" customHeight="1">
      <c r="AA929" s="12"/>
      <c r="AB929" s="12"/>
    </row>
    <row r="930" ht="15.75" customHeight="1">
      <c r="AA930" s="12"/>
      <c r="AB930" s="12"/>
    </row>
    <row r="931" ht="15.75" customHeight="1">
      <c r="AA931" s="12"/>
      <c r="AB931" s="12"/>
    </row>
    <row r="932" ht="15.75" customHeight="1">
      <c r="AA932" s="12"/>
      <c r="AB932" s="12"/>
    </row>
    <row r="933" ht="15.75" customHeight="1">
      <c r="AA933" s="12"/>
      <c r="AB933" s="12"/>
    </row>
    <row r="934" ht="15.75" customHeight="1">
      <c r="AA934" s="12"/>
      <c r="AB934" s="12"/>
    </row>
    <row r="935" ht="15.75" customHeight="1">
      <c r="AA935" s="12"/>
      <c r="AB935" s="12"/>
    </row>
    <row r="936" ht="15.75" customHeight="1">
      <c r="AA936" s="12"/>
      <c r="AB936" s="12"/>
    </row>
    <row r="937" ht="15.75" customHeight="1">
      <c r="AA937" s="12"/>
      <c r="AB937" s="12"/>
    </row>
    <row r="938" ht="15.75" customHeight="1">
      <c r="AA938" s="12"/>
      <c r="AB938" s="12"/>
    </row>
    <row r="939" ht="15.75" customHeight="1">
      <c r="AA939" s="12"/>
      <c r="AB939" s="12"/>
    </row>
    <row r="940" ht="15.75" customHeight="1">
      <c r="AA940" s="12"/>
      <c r="AB940" s="12"/>
    </row>
    <row r="941" ht="15.75" customHeight="1">
      <c r="AA941" s="12"/>
      <c r="AB941" s="12"/>
    </row>
    <row r="942" ht="15.75" customHeight="1">
      <c r="AA942" s="12"/>
      <c r="AB942" s="12"/>
    </row>
    <row r="943" ht="15.75" customHeight="1">
      <c r="AA943" s="12"/>
      <c r="AB943" s="12"/>
    </row>
    <row r="944" ht="15.75" customHeight="1">
      <c r="AA944" s="12"/>
      <c r="AB944" s="12"/>
    </row>
    <row r="945" ht="15.75" customHeight="1">
      <c r="AA945" s="12"/>
      <c r="AB945" s="12"/>
    </row>
    <row r="946" ht="15.75" customHeight="1">
      <c r="AA946" s="12"/>
      <c r="AB946" s="12"/>
    </row>
    <row r="947" ht="15.75" customHeight="1">
      <c r="AA947" s="12"/>
      <c r="AB947" s="12"/>
    </row>
    <row r="948" ht="15.75" customHeight="1">
      <c r="AA948" s="12"/>
      <c r="AB948" s="12"/>
    </row>
    <row r="949" ht="15.75" customHeight="1">
      <c r="AA949" s="12"/>
      <c r="AB949" s="12"/>
    </row>
    <row r="950" ht="15.75" customHeight="1">
      <c r="AA950" s="12"/>
      <c r="AB950" s="12"/>
    </row>
    <row r="951" ht="15.75" customHeight="1">
      <c r="AA951" s="12"/>
      <c r="AB951" s="12"/>
    </row>
    <row r="952" ht="15.75" customHeight="1">
      <c r="AA952" s="12"/>
      <c r="AB952" s="12"/>
    </row>
    <row r="953" ht="15.75" customHeight="1">
      <c r="AA953" s="12"/>
      <c r="AB953" s="12"/>
    </row>
    <row r="954" ht="15.75" customHeight="1">
      <c r="AA954" s="12"/>
      <c r="AB954" s="12"/>
    </row>
    <row r="955" ht="15.75" customHeight="1">
      <c r="AA955" s="12"/>
      <c r="AB955" s="12"/>
    </row>
    <row r="956" ht="15.75" customHeight="1">
      <c r="AA956" s="12"/>
      <c r="AB956" s="12"/>
    </row>
    <row r="957" ht="15.75" customHeight="1">
      <c r="AA957" s="12"/>
      <c r="AB957" s="12"/>
    </row>
    <row r="958" ht="15.75" customHeight="1">
      <c r="AA958" s="12"/>
      <c r="AB958" s="12"/>
    </row>
    <row r="959" ht="15.75" customHeight="1">
      <c r="AA959" s="12"/>
      <c r="AB959" s="12"/>
    </row>
    <row r="960" ht="15.75" customHeight="1">
      <c r="AA960" s="12"/>
      <c r="AB960" s="12"/>
    </row>
    <row r="961" ht="15.75" customHeight="1">
      <c r="AA961" s="12"/>
      <c r="AB961" s="12"/>
    </row>
    <row r="962" ht="15.75" customHeight="1">
      <c r="AA962" s="12"/>
      <c r="AB962" s="12"/>
    </row>
    <row r="963" ht="15.75" customHeight="1">
      <c r="AA963" s="12"/>
      <c r="AB963" s="12"/>
    </row>
    <row r="964" ht="15.75" customHeight="1">
      <c r="AA964" s="12"/>
      <c r="AB964" s="12"/>
    </row>
    <row r="965" ht="15.75" customHeight="1">
      <c r="AA965" s="12"/>
      <c r="AB965" s="12"/>
    </row>
    <row r="966" ht="15.75" customHeight="1">
      <c r="AA966" s="12"/>
      <c r="AB966" s="12"/>
    </row>
    <row r="967" ht="15.75" customHeight="1">
      <c r="AA967" s="12"/>
      <c r="AB967" s="12"/>
    </row>
    <row r="968" ht="15.75" customHeight="1">
      <c r="AA968" s="12"/>
      <c r="AB968" s="12"/>
    </row>
    <row r="969" ht="15.75" customHeight="1">
      <c r="AA969" s="12"/>
      <c r="AB969" s="12"/>
    </row>
    <row r="970" ht="15.75" customHeight="1">
      <c r="AA970" s="12"/>
      <c r="AB970" s="12"/>
    </row>
    <row r="971" ht="15.75" customHeight="1">
      <c r="AA971" s="12"/>
      <c r="AB971" s="12"/>
    </row>
    <row r="972" ht="15.75" customHeight="1">
      <c r="AA972" s="12"/>
      <c r="AB972" s="12"/>
    </row>
    <row r="973" ht="15.75" customHeight="1">
      <c r="AA973" s="12"/>
      <c r="AB973" s="12"/>
    </row>
    <row r="974" ht="15.75" customHeight="1">
      <c r="AA974" s="12"/>
      <c r="AB974" s="12"/>
    </row>
    <row r="975" ht="15.75" customHeight="1">
      <c r="AA975" s="12"/>
      <c r="AB975" s="12"/>
    </row>
    <row r="976" ht="15.75" customHeight="1">
      <c r="AA976" s="12"/>
      <c r="AB976" s="12"/>
    </row>
    <row r="977" ht="15.75" customHeight="1">
      <c r="AA977" s="12"/>
      <c r="AB977" s="12"/>
    </row>
    <row r="978" ht="15.75" customHeight="1">
      <c r="AA978" s="12"/>
      <c r="AB978" s="12"/>
    </row>
    <row r="979" ht="15.75" customHeight="1">
      <c r="AA979" s="12"/>
      <c r="AB979" s="12"/>
    </row>
    <row r="980" ht="15.75" customHeight="1">
      <c r="AA980" s="12"/>
      <c r="AB980" s="12"/>
    </row>
    <row r="981" ht="15.75" customHeight="1">
      <c r="AA981" s="12"/>
      <c r="AB981" s="12"/>
    </row>
    <row r="982" ht="15.75" customHeight="1">
      <c r="AA982" s="12"/>
      <c r="AB982" s="12"/>
    </row>
    <row r="983" ht="15.75" customHeight="1">
      <c r="AA983" s="12"/>
      <c r="AB983" s="12"/>
    </row>
    <row r="984" ht="15.75" customHeight="1">
      <c r="AA984" s="12"/>
      <c r="AB984" s="12"/>
    </row>
    <row r="985" ht="15.75" customHeight="1">
      <c r="AA985" s="12"/>
      <c r="AB985" s="12"/>
    </row>
    <row r="986" ht="15.75" customHeight="1">
      <c r="AA986" s="12"/>
      <c r="AB986" s="12"/>
    </row>
    <row r="987" ht="15.75" customHeight="1">
      <c r="AA987" s="12"/>
      <c r="AB987" s="12"/>
    </row>
    <row r="988" ht="15.75" customHeight="1">
      <c r="AA988" s="12"/>
      <c r="AB988" s="12"/>
    </row>
    <row r="989" ht="15.75" customHeight="1">
      <c r="AA989" s="12"/>
      <c r="AB989" s="12"/>
    </row>
    <row r="990" ht="15.75" customHeight="1">
      <c r="AA990" s="12"/>
      <c r="AB990" s="12"/>
    </row>
    <row r="991" ht="15.75" customHeight="1">
      <c r="AA991" s="12"/>
      <c r="AB991" s="12"/>
    </row>
    <row r="992" ht="15.75" customHeight="1">
      <c r="AA992" s="12"/>
      <c r="AB992" s="12"/>
    </row>
    <row r="993" ht="15.75" customHeight="1">
      <c r="AA993" s="12"/>
      <c r="AB993" s="12"/>
    </row>
    <row r="994" ht="15.75" customHeight="1">
      <c r="AA994" s="12"/>
      <c r="AB994" s="12"/>
    </row>
    <row r="995" ht="15.75" customHeight="1">
      <c r="AA995" s="12"/>
      <c r="AB995" s="12"/>
    </row>
    <row r="996" ht="15.75" customHeight="1">
      <c r="AA996" s="12"/>
      <c r="AB996" s="12"/>
    </row>
    <row r="997" ht="15.75" customHeight="1">
      <c r="AA997" s="12"/>
      <c r="AB997" s="12"/>
    </row>
    <row r="998" ht="15.75" customHeight="1">
      <c r="AA998" s="12"/>
      <c r="AB998" s="12"/>
    </row>
    <row r="999" ht="15.75" customHeight="1">
      <c r="AA999" s="12"/>
      <c r="AB999" s="12"/>
    </row>
    <row r="1000" ht="15.75" customHeight="1">
      <c r="AA1000" s="12"/>
      <c r="AB1000" s="12"/>
    </row>
  </sheetData>
  <autoFilter ref="$A$1:$AB$33">
    <sortState ref="A1:AB33">
      <sortCondition ref="C1:C33"/>
      <sortCondition ref="D1:D33"/>
      <sortCondition descending="1" ref="U1:U33"/>
      <sortCondition ref="T1:T33"/>
      <sortCondition ref="R1:R33"/>
      <sortCondition descending="1" ref="K1:K33"/>
      <sortCondition ref="F1:F33"/>
      <sortCondition descending="1" ref="W1:W33"/>
      <sortCondition descending="1" ref="H1:H33"/>
      <sortCondition ref="B1:B33"/>
      <sortCondition ref="A1:A33"/>
    </sortState>
  </autoFilter>
  <hyperlinks>
    <hyperlink r:id="rId1" ref="P2"/>
    <hyperlink r:id="rId2" ref="Q2"/>
    <hyperlink r:id="rId3" ref="S2"/>
    <hyperlink r:id="rId4" ref="P3"/>
    <hyperlink r:id="rId5" ref="Q3"/>
    <hyperlink r:id="rId6" ref="S3"/>
    <hyperlink r:id="rId7" ref="P4"/>
    <hyperlink r:id="rId8" ref="Q4"/>
    <hyperlink r:id="rId9" ref="S4"/>
    <hyperlink r:id="rId10" ref="P5"/>
    <hyperlink r:id="rId11" ref="Q5"/>
    <hyperlink r:id="rId12" ref="S5"/>
    <hyperlink r:id="rId13" ref="P6"/>
    <hyperlink r:id="rId14" ref="Q6"/>
    <hyperlink r:id="rId15" ref="S6"/>
    <hyperlink r:id="rId16" ref="P7"/>
    <hyperlink r:id="rId17" ref="Q7"/>
    <hyperlink r:id="rId18" ref="S7"/>
    <hyperlink r:id="rId19" ref="P8"/>
    <hyperlink r:id="rId20" ref="Q8"/>
    <hyperlink r:id="rId21" ref="S8"/>
    <hyperlink r:id="rId22" ref="P9"/>
    <hyperlink r:id="rId23" ref="Q9"/>
    <hyperlink r:id="rId24" ref="S9"/>
    <hyperlink r:id="rId25" ref="P10"/>
    <hyperlink r:id="rId26" ref="Q10"/>
    <hyperlink r:id="rId27" ref="S10"/>
    <hyperlink r:id="rId28" ref="P11"/>
    <hyperlink r:id="rId29" ref="Q11"/>
    <hyperlink r:id="rId30" ref="S11"/>
    <hyperlink r:id="rId31" ref="P12"/>
    <hyperlink r:id="rId32" ref="Q12"/>
    <hyperlink r:id="rId33" ref="S12"/>
    <hyperlink r:id="rId34" ref="P13"/>
    <hyperlink r:id="rId35" ref="Q13"/>
    <hyperlink r:id="rId36" ref="S13"/>
    <hyperlink r:id="rId37" ref="P14"/>
    <hyperlink r:id="rId38" ref="Q14"/>
    <hyperlink r:id="rId39" ref="S14"/>
    <hyperlink r:id="rId40" ref="P15"/>
    <hyperlink r:id="rId41" ref="Q15"/>
    <hyperlink r:id="rId42" ref="S15"/>
    <hyperlink r:id="rId43" ref="P16"/>
    <hyperlink r:id="rId44" ref="Q16"/>
    <hyperlink r:id="rId45" ref="S16"/>
    <hyperlink r:id="rId46" ref="P17"/>
    <hyperlink r:id="rId47" ref="Q17"/>
    <hyperlink r:id="rId48" ref="S17"/>
    <hyperlink r:id="rId49" ref="P18"/>
    <hyperlink r:id="rId50" ref="Q18"/>
    <hyperlink r:id="rId51" ref="S18"/>
    <hyperlink r:id="rId52" ref="P19"/>
    <hyperlink r:id="rId53" ref="Q19"/>
    <hyperlink r:id="rId54" ref="S19"/>
    <hyperlink r:id="rId55" ref="P20"/>
    <hyperlink r:id="rId56" ref="Q20"/>
    <hyperlink r:id="rId57" ref="S20"/>
    <hyperlink r:id="rId58" ref="P21"/>
    <hyperlink r:id="rId59" ref="Q21"/>
    <hyperlink r:id="rId60" ref="S21"/>
    <hyperlink r:id="rId61" ref="P22"/>
    <hyperlink r:id="rId62" ref="Q22"/>
    <hyperlink r:id="rId63" ref="S22"/>
    <hyperlink r:id="rId64" ref="P23"/>
    <hyperlink r:id="rId65" ref="Q23"/>
    <hyperlink r:id="rId66" ref="S23"/>
    <hyperlink r:id="rId67" ref="P24"/>
    <hyperlink r:id="rId68" ref="Q24"/>
    <hyperlink r:id="rId69" ref="S24"/>
    <hyperlink r:id="rId70" ref="P25"/>
    <hyperlink r:id="rId71" ref="Q25"/>
    <hyperlink r:id="rId72" ref="S25"/>
    <hyperlink r:id="rId73" ref="P26"/>
    <hyperlink r:id="rId74" ref="Q26"/>
    <hyperlink r:id="rId75" ref="S26"/>
    <hyperlink r:id="rId76" ref="P27"/>
    <hyperlink r:id="rId77" ref="Q27"/>
    <hyperlink r:id="rId78" ref="S27"/>
    <hyperlink r:id="rId79" ref="P28"/>
    <hyperlink r:id="rId80" ref="Q28"/>
    <hyperlink r:id="rId81" ref="S28"/>
    <hyperlink r:id="rId82" ref="P29"/>
    <hyperlink r:id="rId83" ref="Q29"/>
    <hyperlink r:id="rId84" ref="S29"/>
    <hyperlink r:id="rId85" ref="P30"/>
    <hyperlink r:id="rId86" ref="Q30"/>
    <hyperlink r:id="rId87" ref="S30"/>
    <hyperlink r:id="rId88" ref="P31"/>
    <hyperlink r:id="rId89" ref="Q31"/>
    <hyperlink r:id="rId90" ref="S31"/>
    <hyperlink r:id="rId91" ref="P32"/>
    <hyperlink r:id="rId92" ref="Q32"/>
    <hyperlink r:id="rId93" ref="S32"/>
    <hyperlink r:id="rId94" ref="P33"/>
    <hyperlink r:id="rId95" ref="Q33"/>
    <hyperlink r:id="rId96" ref="S33"/>
  </hyperlinks>
  <printOptions/>
  <pageMargins bottom="0.787401575" footer="0.0" header="0.0" left="0.511811024" right="0.511811024" top="0.787401575"/>
  <pageSetup orientation="landscape"/>
  <drawing r:id="rId9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3" max="3" width="15.14"/>
    <col customWidth="1" min="4" max="4" width="15.71"/>
    <col customWidth="1" min="5" max="5" width="9.29"/>
    <col customWidth="1" min="6" max="6" width="14.71"/>
    <col customWidth="1" min="7" max="7" width="11.14"/>
    <col customWidth="1" min="8" max="9" width="13.71"/>
  </cols>
  <sheetData>
    <row r="1">
      <c r="A1" s="19" t="s">
        <v>888</v>
      </c>
      <c r="B1" s="19" t="s">
        <v>665</v>
      </c>
      <c r="C1" s="19" t="s">
        <v>889</v>
      </c>
      <c r="D1" s="19" t="s">
        <v>890</v>
      </c>
      <c r="E1" s="20" t="s">
        <v>891</v>
      </c>
      <c r="F1" s="20" t="s">
        <v>892</v>
      </c>
      <c r="G1" s="19" t="s">
        <v>893</v>
      </c>
      <c r="H1" s="19" t="s">
        <v>894</v>
      </c>
      <c r="I1" s="19" t="s">
        <v>895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22" t="s">
        <v>896</v>
      </c>
      <c r="B2" s="22" t="s">
        <v>715</v>
      </c>
      <c r="C2" s="23">
        <f>12/8</f>
        <v>1.5</v>
      </c>
      <c r="D2" s="24">
        <f>11/19</f>
        <v>0.5789473684</v>
      </c>
      <c r="E2" s="24">
        <f t="shared" ref="E2:E21" si="1">(C2+D2)/2</f>
        <v>1.039473684</v>
      </c>
      <c r="F2" s="24">
        <v>0.31</v>
      </c>
      <c r="G2" s="25">
        <v>8.07</v>
      </c>
      <c r="H2" s="21">
        <f t="shared" ref="H2:H21" si="2">G2*E2</f>
        <v>8.388552632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22" t="s">
        <v>897</v>
      </c>
      <c r="B3" s="26" t="s">
        <v>759</v>
      </c>
      <c r="C3" s="23">
        <v>1.0</v>
      </c>
      <c r="D3" s="24">
        <f>18/17</f>
        <v>1.058823529</v>
      </c>
      <c r="E3" s="24">
        <f t="shared" si="1"/>
        <v>1.029411765</v>
      </c>
      <c r="F3" s="24">
        <v>0.28</v>
      </c>
      <c r="G3" s="25">
        <v>4.61</v>
      </c>
      <c r="H3" s="21">
        <f t="shared" si="2"/>
        <v>4.745588235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22" t="s">
        <v>898</v>
      </c>
      <c r="B4" s="22" t="s">
        <v>765</v>
      </c>
      <c r="C4" s="23">
        <f>5/6</f>
        <v>0.8333333333</v>
      </c>
      <c r="D4" s="27">
        <v>1.0</v>
      </c>
      <c r="E4" s="24">
        <f t="shared" si="1"/>
        <v>0.9166666667</v>
      </c>
      <c r="F4" s="24">
        <v>0.28</v>
      </c>
      <c r="G4" s="25">
        <v>8.65</v>
      </c>
      <c r="H4" s="21">
        <f t="shared" si="2"/>
        <v>7.929166667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22" t="s">
        <v>899</v>
      </c>
      <c r="B5" s="26" t="s">
        <v>846</v>
      </c>
      <c r="C5" s="23">
        <v>1.0</v>
      </c>
      <c r="D5" s="24">
        <f>9/12</f>
        <v>0.75</v>
      </c>
      <c r="E5" s="24">
        <f t="shared" si="1"/>
        <v>0.875</v>
      </c>
      <c r="F5" s="24">
        <v>0.44</v>
      </c>
      <c r="G5" s="25">
        <v>4.34</v>
      </c>
      <c r="H5" s="21">
        <f t="shared" si="2"/>
        <v>3.7975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22" t="s">
        <v>900</v>
      </c>
      <c r="B6" s="26" t="s">
        <v>814</v>
      </c>
      <c r="C6" s="23">
        <f>5/4</f>
        <v>1.25</v>
      </c>
      <c r="D6" s="24">
        <f>2/5</f>
        <v>0.4</v>
      </c>
      <c r="E6" s="24">
        <f t="shared" si="1"/>
        <v>0.825</v>
      </c>
      <c r="F6" s="24">
        <v>0.2</v>
      </c>
      <c r="G6" s="25">
        <v>8.7</v>
      </c>
      <c r="H6" s="21">
        <f t="shared" si="2"/>
        <v>7.1775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22" t="s">
        <v>901</v>
      </c>
      <c r="B7" s="22" t="s">
        <v>839</v>
      </c>
      <c r="C7" s="23">
        <v>0.8</v>
      </c>
      <c r="D7" s="24">
        <f>12/17</f>
        <v>0.7058823529</v>
      </c>
      <c r="E7" s="24">
        <f t="shared" si="1"/>
        <v>0.7529411765</v>
      </c>
      <c r="F7" s="24">
        <v>0.2</v>
      </c>
      <c r="G7" s="25">
        <v>9.91</v>
      </c>
      <c r="H7" s="21">
        <f t="shared" si="2"/>
        <v>7.461647059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28" t="s">
        <v>902</v>
      </c>
      <c r="B8" s="28" t="s">
        <v>709</v>
      </c>
      <c r="C8" s="23">
        <f>10/12</f>
        <v>0.8333333333</v>
      </c>
      <c r="D8" s="27">
        <f>1/3</f>
        <v>0.3333333333</v>
      </c>
      <c r="E8" s="24">
        <f t="shared" si="1"/>
        <v>0.5833333333</v>
      </c>
      <c r="F8" s="24">
        <v>0.36</v>
      </c>
      <c r="G8" s="25">
        <v>7.77</v>
      </c>
      <c r="H8" s="21">
        <f t="shared" si="2"/>
        <v>4.5325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28" t="s">
        <v>903</v>
      </c>
      <c r="B9" s="22" t="s">
        <v>430</v>
      </c>
      <c r="C9" s="23">
        <v>0.4666666666666667</v>
      </c>
      <c r="D9" s="24">
        <f>11/17</f>
        <v>0.6470588235</v>
      </c>
      <c r="E9" s="24">
        <f t="shared" si="1"/>
        <v>0.5568627451</v>
      </c>
      <c r="F9" s="24">
        <v>0.26</v>
      </c>
      <c r="G9" s="25">
        <v>8.75</v>
      </c>
      <c r="H9" s="21">
        <f t="shared" si="2"/>
        <v>4.87254902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22" t="s">
        <v>904</v>
      </c>
      <c r="B10" s="22" t="s">
        <v>765</v>
      </c>
      <c r="C10" s="23">
        <f>6/8</f>
        <v>0.75</v>
      </c>
      <c r="D10" s="24">
        <f>6/18</f>
        <v>0.3333333333</v>
      </c>
      <c r="E10" s="24">
        <f t="shared" si="1"/>
        <v>0.5416666667</v>
      </c>
      <c r="F10" s="24">
        <v>0.33</v>
      </c>
      <c r="G10" s="25">
        <v>8.65</v>
      </c>
      <c r="H10" s="21">
        <f t="shared" si="2"/>
        <v>4.685416667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22" t="s">
        <v>905</v>
      </c>
      <c r="B11" s="22" t="s">
        <v>765</v>
      </c>
      <c r="C11" s="23">
        <f>3/5</f>
        <v>0.6</v>
      </c>
      <c r="D11" s="24">
        <f>5/11</f>
        <v>0.4545454545</v>
      </c>
      <c r="E11" s="24">
        <f t="shared" si="1"/>
        <v>0.5272727273</v>
      </c>
      <c r="F11" s="24">
        <v>0.17</v>
      </c>
      <c r="G11" s="25">
        <v>8.65</v>
      </c>
      <c r="H11" s="21">
        <f t="shared" si="2"/>
        <v>4.560909091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25" t="s">
        <v>906</v>
      </c>
      <c r="B12" s="25" t="s">
        <v>846</v>
      </c>
      <c r="C12" s="27">
        <v>0.5</v>
      </c>
      <c r="D12" s="24">
        <f>8/15</f>
        <v>0.5333333333</v>
      </c>
      <c r="E12" s="24">
        <f t="shared" si="1"/>
        <v>0.5166666667</v>
      </c>
      <c r="F12" s="27">
        <v>0.22</v>
      </c>
      <c r="G12" s="25">
        <v>4.34</v>
      </c>
      <c r="H12" s="21">
        <f t="shared" si="2"/>
        <v>2.242333333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22" t="s">
        <v>907</v>
      </c>
      <c r="B13" s="22" t="s">
        <v>876</v>
      </c>
      <c r="C13" s="23">
        <v>0.5714285714285714</v>
      </c>
      <c r="D13" s="24">
        <f>6/13</f>
        <v>0.4615384615</v>
      </c>
      <c r="E13" s="24">
        <f t="shared" si="1"/>
        <v>0.5164835165</v>
      </c>
      <c r="F13" s="24">
        <v>0.36</v>
      </c>
      <c r="G13" s="25">
        <v>7.05</v>
      </c>
      <c r="H13" s="21">
        <f t="shared" si="2"/>
        <v>3.641208791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22" t="s">
        <v>908</v>
      </c>
      <c r="B14" s="22" t="s">
        <v>797</v>
      </c>
      <c r="C14" s="23">
        <f>5/8</f>
        <v>0.625</v>
      </c>
      <c r="D14" s="24">
        <f>6/15</f>
        <v>0.4</v>
      </c>
      <c r="E14" s="24">
        <f t="shared" si="1"/>
        <v>0.5125</v>
      </c>
      <c r="F14" s="24">
        <v>0.14</v>
      </c>
      <c r="G14" s="25">
        <v>6.88</v>
      </c>
      <c r="H14" s="21">
        <f t="shared" si="2"/>
        <v>3.526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>
      <c r="A15" s="25" t="s">
        <v>909</v>
      </c>
      <c r="B15" s="25" t="s">
        <v>790</v>
      </c>
      <c r="C15" s="24">
        <f>4/6</f>
        <v>0.6666666667</v>
      </c>
      <c r="D15" s="24">
        <f>5/16</f>
        <v>0.3125</v>
      </c>
      <c r="E15" s="24">
        <f t="shared" si="1"/>
        <v>0.4895833333</v>
      </c>
      <c r="F15" s="27">
        <v>0.27</v>
      </c>
      <c r="G15" s="25">
        <v>7.41</v>
      </c>
      <c r="H15" s="21">
        <f t="shared" si="2"/>
        <v>3.6278125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25" t="s">
        <v>910</v>
      </c>
      <c r="B16" s="25" t="s">
        <v>839</v>
      </c>
      <c r="C16" s="24">
        <f>6/8</f>
        <v>0.75</v>
      </c>
      <c r="D16" s="24">
        <f>2/13</f>
        <v>0.1538461538</v>
      </c>
      <c r="E16" s="24">
        <f t="shared" si="1"/>
        <v>0.4519230769</v>
      </c>
      <c r="F16" s="27">
        <v>0.15</v>
      </c>
      <c r="G16" s="25">
        <v>9.91</v>
      </c>
      <c r="H16" s="21">
        <f t="shared" si="2"/>
        <v>4.478557692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25" t="s">
        <v>911</v>
      </c>
      <c r="B17" s="25" t="s">
        <v>430</v>
      </c>
      <c r="C17" s="27">
        <v>0.5</v>
      </c>
      <c r="D17" s="24">
        <f>7/18</f>
        <v>0.3888888889</v>
      </c>
      <c r="E17" s="24">
        <f t="shared" si="1"/>
        <v>0.4444444444</v>
      </c>
      <c r="F17" s="27">
        <v>0.26</v>
      </c>
      <c r="G17" s="25">
        <v>8.75</v>
      </c>
      <c r="H17" s="21">
        <f t="shared" si="2"/>
        <v>3.888888889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28" t="s">
        <v>912</v>
      </c>
      <c r="B18" s="22" t="s">
        <v>498</v>
      </c>
      <c r="C18" s="23">
        <f>6/9</f>
        <v>0.6666666667</v>
      </c>
      <c r="D18" s="27">
        <f>3/15</f>
        <v>0.2</v>
      </c>
      <c r="E18" s="24">
        <f t="shared" si="1"/>
        <v>0.4333333333</v>
      </c>
      <c r="F18" s="24">
        <v>0.27</v>
      </c>
      <c r="G18" s="25">
        <v>7.55</v>
      </c>
      <c r="H18" s="21">
        <f t="shared" si="2"/>
        <v>3.271666667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22" t="s">
        <v>913</v>
      </c>
      <c r="B19" s="22" t="s">
        <v>772</v>
      </c>
      <c r="C19" s="29">
        <v>0.5</v>
      </c>
      <c r="D19" s="24">
        <f>1/5</f>
        <v>0.2</v>
      </c>
      <c r="E19" s="24">
        <f t="shared" si="1"/>
        <v>0.35</v>
      </c>
      <c r="F19" s="24">
        <v>0.17</v>
      </c>
      <c r="G19" s="25">
        <v>6.6</v>
      </c>
      <c r="H19" s="21">
        <f t="shared" si="2"/>
        <v>2.31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25" t="s">
        <v>914</v>
      </c>
      <c r="B20" s="25" t="s">
        <v>839</v>
      </c>
      <c r="C20" s="24">
        <f>1/7</f>
        <v>0.1428571429</v>
      </c>
      <c r="D20" s="24">
        <f>10/18</f>
        <v>0.5555555556</v>
      </c>
      <c r="E20" s="24">
        <f t="shared" si="1"/>
        <v>0.3492063492</v>
      </c>
      <c r="F20" s="27">
        <v>0.03</v>
      </c>
      <c r="G20" s="25">
        <v>9.91</v>
      </c>
      <c r="H20" s="21">
        <f t="shared" si="2"/>
        <v>3.460634921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25" t="s">
        <v>915</v>
      </c>
      <c r="B21" s="25" t="s">
        <v>876</v>
      </c>
      <c r="C21" s="24">
        <f>1/8</f>
        <v>0.125</v>
      </c>
      <c r="D21" s="24">
        <f>6/14</f>
        <v>0.4285714286</v>
      </c>
      <c r="E21" s="24">
        <f t="shared" si="1"/>
        <v>0.2767857143</v>
      </c>
      <c r="F21" s="27">
        <v>0.05</v>
      </c>
      <c r="G21" s="25">
        <v>7.05</v>
      </c>
      <c r="H21" s="21">
        <f t="shared" si="2"/>
        <v>1.951339286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</sheetData>
  <autoFilter ref="$A$1:$I$21">
    <sortState ref="A1:I21">
      <sortCondition descending="1" ref="E1:E21"/>
      <sortCondition descending="1" ref="H1:H21"/>
      <sortCondition descending="1" ref="B1:B21"/>
      <sortCondition descending="1" ref="F1:F2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6.0"/>
    <col customWidth="1" min="3" max="3" width="6.71"/>
    <col customWidth="1" min="4" max="5" width="14.86"/>
    <col customWidth="1" min="6" max="6" width="16.43"/>
  </cols>
  <sheetData>
    <row r="1">
      <c r="A1" s="30" t="s">
        <v>916</v>
      </c>
      <c r="B1" s="30" t="s">
        <v>917</v>
      </c>
      <c r="C1" s="30" t="s">
        <v>918</v>
      </c>
      <c r="D1" s="31" t="s">
        <v>919</v>
      </c>
      <c r="E1" s="30" t="s">
        <v>920</v>
      </c>
      <c r="F1" s="30" t="s">
        <v>921</v>
      </c>
    </row>
    <row r="2">
      <c r="A2" s="32">
        <v>44886.0</v>
      </c>
      <c r="B2" s="33">
        <v>0.2916666666666667</v>
      </c>
      <c r="C2" s="34" t="s">
        <v>692</v>
      </c>
      <c r="D2" s="35" t="s">
        <v>164</v>
      </c>
      <c r="E2" s="35" t="s">
        <v>709</v>
      </c>
      <c r="F2" s="36" t="s">
        <v>922</v>
      </c>
    </row>
    <row r="3">
      <c r="A3" s="32">
        <v>44886.0</v>
      </c>
      <c r="B3" s="33">
        <v>0.5416666666666666</v>
      </c>
      <c r="C3" s="34" t="s">
        <v>692</v>
      </c>
      <c r="D3" s="35" t="s">
        <v>40</v>
      </c>
      <c r="E3" s="35" t="s">
        <v>698</v>
      </c>
      <c r="F3" s="36" t="s">
        <v>923</v>
      </c>
    </row>
    <row r="4">
      <c r="A4" s="32">
        <v>44890.0</v>
      </c>
      <c r="B4" s="33">
        <v>0.4166666666666667</v>
      </c>
      <c r="C4" s="34" t="s">
        <v>692</v>
      </c>
      <c r="D4" s="35" t="s">
        <v>40</v>
      </c>
      <c r="E4" s="35" t="s">
        <v>164</v>
      </c>
      <c r="F4" s="36" t="s">
        <v>922</v>
      </c>
    </row>
    <row r="5">
      <c r="A5" s="32">
        <v>44890.0</v>
      </c>
      <c r="B5" s="33">
        <v>0.5416666666666666</v>
      </c>
      <c r="C5" s="34" t="s">
        <v>692</v>
      </c>
      <c r="D5" s="35" t="s">
        <v>709</v>
      </c>
      <c r="E5" s="35" t="s">
        <v>698</v>
      </c>
      <c r="F5" s="36" t="s">
        <v>924</v>
      </c>
    </row>
    <row r="6">
      <c r="A6" s="32">
        <v>44894.0</v>
      </c>
      <c r="B6" s="33">
        <v>0.5</v>
      </c>
      <c r="C6" s="34" t="s">
        <v>692</v>
      </c>
      <c r="D6" s="35" t="s">
        <v>709</v>
      </c>
      <c r="E6" s="35" t="s">
        <v>40</v>
      </c>
      <c r="F6" s="36" t="s">
        <v>923</v>
      </c>
    </row>
    <row r="7">
      <c r="A7" s="32">
        <v>44894.0</v>
      </c>
      <c r="B7" s="33">
        <v>0.5</v>
      </c>
      <c r="C7" s="34" t="s">
        <v>692</v>
      </c>
      <c r="D7" s="35" t="s">
        <v>698</v>
      </c>
      <c r="E7" s="35" t="s">
        <v>164</v>
      </c>
      <c r="F7" s="36" t="s">
        <v>924</v>
      </c>
    </row>
    <row r="8">
      <c r="A8" s="32">
        <v>44886.0</v>
      </c>
      <c r="B8" s="33">
        <v>0.4166666666666667</v>
      </c>
      <c r="C8" s="34" t="s">
        <v>716</v>
      </c>
      <c r="D8" s="35" t="s">
        <v>715</v>
      </c>
      <c r="E8" s="35" t="s">
        <v>20</v>
      </c>
      <c r="F8" s="36" t="s">
        <v>924</v>
      </c>
    </row>
    <row r="9">
      <c r="A9" s="32">
        <v>44886.0</v>
      </c>
      <c r="B9" s="33">
        <v>0.6666666666666666</v>
      </c>
      <c r="C9" s="34" t="s">
        <v>716</v>
      </c>
      <c r="D9" s="35" t="s">
        <v>728</v>
      </c>
      <c r="E9" s="35" t="s">
        <v>735</v>
      </c>
      <c r="F9" s="36" t="s">
        <v>925</v>
      </c>
    </row>
    <row r="10">
      <c r="A10" s="32">
        <v>44890.0</v>
      </c>
      <c r="B10" s="33">
        <v>0.2916666666666667</v>
      </c>
      <c r="C10" s="34" t="s">
        <v>716</v>
      </c>
      <c r="D10" s="35" t="s">
        <v>735</v>
      </c>
      <c r="E10" s="35" t="s">
        <v>20</v>
      </c>
      <c r="F10" s="36" t="s">
        <v>925</v>
      </c>
    </row>
    <row r="11">
      <c r="A11" s="32">
        <v>44890.0</v>
      </c>
      <c r="B11" s="33">
        <v>0.6666666666666666</v>
      </c>
      <c r="C11" s="34" t="s">
        <v>716</v>
      </c>
      <c r="D11" s="35" t="s">
        <v>715</v>
      </c>
      <c r="E11" s="35" t="s">
        <v>728</v>
      </c>
      <c r="F11" s="36" t="s">
        <v>923</v>
      </c>
    </row>
    <row r="12">
      <c r="A12" s="32">
        <v>44894.0</v>
      </c>
      <c r="B12" s="33">
        <v>0.6666666666666666</v>
      </c>
      <c r="C12" s="34" t="s">
        <v>716</v>
      </c>
      <c r="D12" s="35" t="s">
        <v>735</v>
      </c>
      <c r="E12" s="35" t="s">
        <v>715</v>
      </c>
      <c r="F12" s="36" t="s">
        <v>925</v>
      </c>
    </row>
    <row r="13">
      <c r="A13" s="32">
        <v>44894.0</v>
      </c>
      <c r="B13" s="33">
        <v>0.6666666666666666</v>
      </c>
      <c r="C13" s="34" t="s">
        <v>716</v>
      </c>
      <c r="D13" s="35" t="s">
        <v>20</v>
      </c>
      <c r="E13" s="35" t="s">
        <v>728</v>
      </c>
      <c r="F13" s="36" t="s">
        <v>922</v>
      </c>
    </row>
    <row r="14">
      <c r="A14" s="32">
        <v>44887.0</v>
      </c>
      <c r="B14" s="33">
        <v>0.2916666666666667</v>
      </c>
      <c r="C14" s="34" t="s">
        <v>741</v>
      </c>
      <c r="D14" s="35" t="s">
        <v>430</v>
      </c>
      <c r="E14" s="35" t="s">
        <v>747</v>
      </c>
      <c r="F14" s="36" t="s">
        <v>926</v>
      </c>
    </row>
    <row r="15">
      <c r="A15" s="32">
        <v>44887.0</v>
      </c>
      <c r="B15" s="33">
        <v>0.5416666666666666</v>
      </c>
      <c r="C15" s="34" t="s">
        <v>741</v>
      </c>
      <c r="D15" s="35" t="s">
        <v>753</v>
      </c>
      <c r="E15" s="35" t="s">
        <v>759</v>
      </c>
      <c r="F15" s="36" t="s">
        <v>927</v>
      </c>
    </row>
    <row r="16">
      <c r="A16" s="32">
        <v>44891.0</v>
      </c>
      <c r="B16" s="33">
        <v>0.4166666666666667</v>
      </c>
      <c r="C16" s="34" t="s">
        <v>741</v>
      </c>
      <c r="D16" s="35" t="s">
        <v>759</v>
      </c>
      <c r="E16" s="35" t="s">
        <v>747</v>
      </c>
      <c r="F16" s="36" t="s">
        <v>926</v>
      </c>
    </row>
    <row r="17">
      <c r="A17" s="32">
        <v>44891.0</v>
      </c>
      <c r="B17" s="33">
        <v>0.6666666666666666</v>
      </c>
      <c r="C17" s="34" t="s">
        <v>741</v>
      </c>
      <c r="D17" s="35" t="s">
        <v>430</v>
      </c>
      <c r="E17" s="35" t="s">
        <v>753</v>
      </c>
      <c r="F17" s="36" t="s">
        <v>928</v>
      </c>
    </row>
    <row r="18">
      <c r="A18" s="32">
        <v>44895.0</v>
      </c>
      <c r="B18" s="33">
        <v>0.6666666666666666</v>
      </c>
      <c r="C18" s="34" t="s">
        <v>741</v>
      </c>
      <c r="D18" s="35" t="s">
        <v>759</v>
      </c>
      <c r="E18" s="35" t="s">
        <v>430</v>
      </c>
      <c r="F18" s="36" t="s">
        <v>929</v>
      </c>
    </row>
    <row r="19">
      <c r="A19" s="32">
        <v>44895.0</v>
      </c>
      <c r="B19" s="33">
        <v>0.6666666666666666</v>
      </c>
      <c r="C19" s="34" t="s">
        <v>741</v>
      </c>
      <c r="D19" s="35" t="s">
        <v>747</v>
      </c>
      <c r="E19" s="35" t="s">
        <v>753</v>
      </c>
      <c r="F19" s="36" t="s">
        <v>928</v>
      </c>
    </row>
    <row r="20">
      <c r="A20" s="32">
        <v>44887.0</v>
      </c>
      <c r="B20" s="33">
        <v>0.4166666666666667</v>
      </c>
      <c r="C20" s="34" t="s">
        <v>766</v>
      </c>
      <c r="D20" s="35" t="s">
        <v>772</v>
      </c>
      <c r="E20" s="35" t="s">
        <v>778</v>
      </c>
      <c r="F20" s="36" t="s">
        <v>926</v>
      </c>
    </row>
    <row r="21">
      <c r="A21" s="32">
        <v>44887.0</v>
      </c>
      <c r="B21" s="33">
        <v>0.6666666666666666</v>
      </c>
      <c r="C21" s="34" t="s">
        <v>766</v>
      </c>
      <c r="D21" s="35" t="s">
        <v>765</v>
      </c>
      <c r="E21" s="35" t="s">
        <v>784</v>
      </c>
      <c r="F21" s="36" t="s">
        <v>927</v>
      </c>
    </row>
    <row r="22">
      <c r="A22" s="32">
        <v>44891.0</v>
      </c>
      <c r="B22" s="33">
        <v>0.2916666666666667</v>
      </c>
      <c r="C22" s="34" t="s">
        <v>766</v>
      </c>
      <c r="D22" s="35" t="s">
        <v>778</v>
      </c>
      <c r="E22" s="35" t="s">
        <v>784</v>
      </c>
      <c r="F22" s="36" t="s">
        <v>927</v>
      </c>
    </row>
    <row r="23">
      <c r="A23" s="32">
        <v>44891.0</v>
      </c>
      <c r="B23" s="33">
        <v>0.5416666666666666</v>
      </c>
      <c r="C23" s="34" t="s">
        <v>766</v>
      </c>
      <c r="D23" s="35" t="s">
        <v>765</v>
      </c>
      <c r="E23" s="35" t="s">
        <v>772</v>
      </c>
      <c r="F23" s="36" t="s">
        <v>929</v>
      </c>
    </row>
    <row r="24">
      <c r="A24" s="32">
        <v>44895.0</v>
      </c>
      <c r="B24" s="33">
        <v>0.5</v>
      </c>
      <c r="C24" s="34" t="s">
        <v>766</v>
      </c>
      <c r="D24" s="35" t="s">
        <v>778</v>
      </c>
      <c r="E24" s="35" t="s">
        <v>765</v>
      </c>
      <c r="F24" s="36" t="s">
        <v>926</v>
      </c>
    </row>
    <row r="25">
      <c r="A25" s="32">
        <v>44895.0</v>
      </c>
      <c r="B25" s="33">
        <v>0.5</v>
      </c>
      <c r="C25" s="34" t="s">
        <v>766</v>
      </c>
      <c r="D25" s="35" t="s">
        <v>784</v>
      </c>
      <c r="E25" s="35" t="s">
        <v>772</v>
      </c>
      <c r="F25" s="36" t="s">
        <v>927</v>
      </c>
    </row>
    <row r="26">
      <c r="A26" s="32">
        <v>44888.0</v>
      </c>
      <c r="B26" s="33">
        <v>0.4166666666666667</v>
      </c>
      <c r="C26" s="34" t="s">
        <v>791</v>
      </c>
      <c r="D26" s="35" t="s">
        <v>797</v>
      </c>
      <c r="E26" s="35" t="s">
        <v>803</v>
      </c>
      <c r="F26" s="36" t="s">
        <v>924</v>
      </c>
    </row>
    <row r="27">
      <c r="A27" s="32">
        <v>44888.0</v>
      </c>
      <c r="B27" s="33">
        <v>0.5416666666666666</v>
      </c>
      <c r="C27" s="34" t="s">
        <v>791</v>
      </c>
      <c r="D27" s="35" t="s">
        <v>790</v>
      </c>
      <c r="E27" s="35" t="s">
        <v>356</v>
      </c>
      <c r="F27" s="36" t="s">
        <v>922</v>
      </c>
    </row>
    <row r="28">
      <c r="A28" s="32">
        <v>44892.0</v>
      </c>
      <c r="B28" s="33">
        <v>0.2916666666666667</v>
      </c>
      <c r="C28" s="34" t="s">
        <v>791</v>
      </c>
      <c r="D28" s="35" t="s">
        <v>803</v>
      </c>
      <c r="E28" s="35" t="s">
        <v>356</v>
      </c>
      <c r="F28" s="36" t="s">
        <v>925</v>
      </c>
    </row>
    <row r="29">
      <c r="A29" s="32">
        <v>44892.0</v>
      </c>
      <c r="B29" s="33">
        <v>0.6666666666666666</v>
      </c>
      <c r="C29" s="34" t="s">
        <v>791</v>
      </c>
      <c r="D29" s="35" t="s">
        <v>790</v>
      </c>
      <c r="E29" s="35" t="s">
        <v>797</v>
      </c>
      <c r="F29" s="36" t="s">
        <v>923</v>
      </c>
    </row>
    <row r="30">
      <c r="A30" s="37">
        <v>44896.0</v>
      </c>
      <c r="B30" s="33">
        <v>0.6666666666666666</v>
      </c>
      <c r="C30" s="34" t="s">
        <v>791</v>
      </c>
      <c r="D30" s="35" t="s">
        <v>803</v>
      </c>
      <c r="E30" s="35" t="s">
        <v>790</v>
      </c>
      <c r="F30" s="36" t="s">
        <v>924</v>
      </c>
    </row>
    <row r="31">
      <c r="A31" s="37">
        <v>44896.0</v>
      </c>
      <c r="B31" s="33">
        <v>0.6666666666666666</v>
      </c>
      <c r="C31" s="34" t="s">
        <v>791</v>
      </c>
      <c r="D31" s="35" t="s">
        <v>356</v>
      </c>
      <c r="E31" s="35" t="s">
        <v>797</v>
      </c>
      <c r="F31" s="36" t="s">
        <v>923</v>
      </c>
    </row>
    <row r="32">
      <c r="A32" s="32">
        <v>44888.0</v>
      </c>
      <c r="B32" s="33">
        <v>0.2916666666666667</v>
      </c>
      <c r="C32" s="34" t="s">
        <v>815</v>
      </c>
      <c r="D32" s="35" t="s">
        <v>827</v>
      </c>
      <c r="E32" s="35" t="s">
        <v>833</v>
      </c>
      <c r="F32" s="36" t="s">
        <v>923</v>
      </c>
    </row>
    <row r="33">
      <c r="A33" s="32">
        <v>44888.0</v>
      </c>
      <c r="B33" s="33">
        <v>0.6666666666666666</v>
      </c>
      <c r="C33" s="34" t="s">
        <v>815</v>
      </c>
      <c r="D33" s="35" t="s">
        <v>814</v>
      </c>
      <c r="E33" s="35" t="s">
        <v>821</v>
      </c>
      <c r="F33" s="36" t="s">
        <v>925</v>
      </c>
    </row>
    <row r="34">
      <c r="A34" s="32">
        <v>44892.0</v>
      </c>
      <c r="B34" s="33">
        <v>0.4166666666666667</v>
      </c>
      <c r="C34" s="34" t="s">
        <v>815</v>
      </c>
      <c r="D34" s="35" t="s">
        <v>814</v>
      </c>
      <c r="E34" s="35" t="s">
        <v>827</v>
      </c>
      <c r="F34" s="36" t="s">
        <v>922</v>
      </c>
    </row>
    <row r="35">
      <c r="A35" s="32">
        <v>44892.0</v>
      </c>
      <c r="B35" s="33">
        <v>0.5416666666666666</v>
      </c>
      <c r="C35" s="34" t="s">
        <v>815</v>
      </c>
      <c r="D35" s="35" t="s">
        <v>833</v>
      </c>
      <c r="E35" s="35" t="s">
        <v>821</v>
      </c>
      <c r="F35" s="36" t="s">
        <v>930</v>
      </c>
    </row>
    <row r="36">
      <c r="A36" s="37">
        <v>44896.0</v>
      </c>
      <c r="B36" s="33">
        <v>0.5</v>
      </c>
      <c r="C36" s="34" t="s">
        <v>815</v>
      </c>
      <c r="D36" s="35" t="s">
        <v>833</v>
      </c>
      <c r="E36" s="35" t="s">
        <v>814</v>
      </c>
      <c r="F36" s="36" t="s">
        <v>925</v>
      </c>
    </row>
    <row r="37">
      <c r="A37" s="37">
        <v>44896.0</v>
      </c>
      <c r="B37" s="33">
        <v>0.5</v>
      </c>
      <c r="C37" s="34" t="s">
        <v>815</v>
      </c>
      <c r="D37" s="35" t="s">
        <v>821</v>
      </c>
      <c r="E37" s="35" t="s">
        <v>827</v>
      </c>
      <c r="F37" s="36" t="s">
        <v>922</v>
      </c>
    </row>
    <row r="38">
      <c r="A38" s="32">
        <v>44889.0</v>
      </c>
      <c r="B38" s="33">
        <v>0.2916666666666667</v>
      </c>
      <c r="C38" s="34" t="s">
        <v>840</v>
      </c>
      <c r="D38" s="35" t="s">
        <v>931</v>
      </c>
      <c r="E38" s="35" t="s">
        <v>858</v>
      </c>
      <c r="F38" s="36" t="s">
        <v>927</v>
      </c>
    </row>
    <row r="39">
      <c r="A39" s="32">
        <v>44889.0</v>
      </c>
      <c r="B39" s="33">
        <v>0.6666666666666666</v>
      </c>
      <c r="C39" s="34" t="s">
        <v>840</v>
      </c>
      <c r="D39" s="35" t="s">
        <v>839</v>
      </c>
      <c r="E39" s="35" t="s">
        <v>846</v>
      </c>
      <c r="F39" s="36" t="s">
        <v>932</v>
      </c>
    </row>
    <row r="40">
      <c r="A40" s="32">
        <v>44893.0</v>
      </c>
      <c r="B40" s="33">
        <v>0.2916666666666667</v>
      </c>
      <c r="C40" s="34" t="s">
        <v>840</v>
      </c>
      <c r="D40" s="35" t="s">
        <v>858</v>
      </c>
      <c r="E40" s="35" t="s">
        <v>846</v>
      </c>
      <c r="F40" s="36" t="s">
        <v>927</v>
      </c>
    </row>
    <row r="41">
      <c r="A41" s="32">
        <v>44893.0</v>
      </c>
      <c r="B41" s="33">
        <v>0.5416666666666666</v>
      </c>
      <c r="C41" s="34" t="s">
        <v>840</v>
      </c>
      <c r="D41" s="35" t="s">
        <v>839</v>
      </c>
      <c r="E41" s="35" t="s">
        <v>931</v>
      </c>
      <c r="F41" s="36" t="s">
        <v>929</v>
      </c>
    </row>
    <row r="42">
      <c r="A42" s="37">
        <v>44897.0</v>
      </c>
      <c r="B42" s="33">
        <v>0.6666666666666666</v>
      </c>
      <c r="C42" s="34" t="s">
        <v>840</v>
      </c>
      <c r="D42" s="35" t="s">
        <v>858</v>
      </c>
      <c r="E42" s="35" t="s">
        <v>839</v>
      </c>
      <c r="F42" s="36" t="s">
        <v>932</v>
      </c>
    </row>
    <row r="43">
      <c r="A43" s="37">
        <v>44897.0</v>
      </c>
      <c r="B43" s="33">
        <v>0.6666666666666666</v>
      </c>
      <c r="C43" s="34" t="s">
        <v>840</v>
      </c>
      <c r="D43" s="35" t="s">
        <v>846</v>
      </c>
      <c r="E43" s="35" t="s">
        <v>931</v>
      </c>
      <c r="F43" s="36" t="s">
        <v>929</v>
      </c>
    </row>
    <row r="44">
      <c r="A44" s="32">
        <v>44889.0</v>
      </c>
      <c r="B44" s="33">
        <v>0.4166666666666667</v>
      </c>
      <c r="C44" s="34" t="s">
        <v>864</v>
      </c>
      <c r="D44" s="35" t="s">
        <v>876</v>
      </c>
      <c r="E44" s="35" t="s">
        <v>882</v>
      </c>
      <c r="F44" s="36" t="s">
        <v>926</v>
      </c>
    </row>
    <row r="45">
      <c r="A45" s="32">
        <v>44889.0</v>
      </c>
      <c r="B45" s="33">
        <v>0.5416666666666666</v>
      </c>
      <c r="C45" s="34" t="s">
        <v>864</v>
      </c>
      <c r="D45" s="35" t="s">
        <v>498</v>
      </c>
      <c r="E45" s="35" t="s">
        <v>870</v>
      </c>
      <c r="F45" s="36" t="s">
        <v>929</v>
      </c>
    </row>
    <row r="46">
      <c r="A46" s="32">
        <v>44893.0</v>
      </c>
      <c r="B46" s="33">
        <v>0.4166666666666667</v>
      </c>
      <c r="C46" s="34" t="s">
        <v>864</v>
      </c>
      <c r="D46" s="35" t="s">
        <v>882</v>
      </c>
      <c r="E46" s="35" t="s">
        <v>870</v>
      </c>
      <c r="F46" s="36" t="s">
        <v>926</v>
      </c>
    </row>
    <row r="47">
      <c r="A47" s="32">
        <v>44893.0</v>
      </c>
      <c r="B47" s="33">
        <v>0.6666666666666666</v>
      </c>
      <c r="C47" s="34" t="s">
        <v>864</v>
      </c>
      <c r="D47" s="35" t="s">
        <v>498</v>
      </c>
      <c r="E47" s="35" t="s">
        <v>876</v>
      </c>
      <c r="F47" s="36" t="s">
        <v>932</v>
      </c>
    </row>
    <row r="48">
      <c r="A48" s="37">
        <v>44897.0</v>
      </c>
      <c r="B48" s="33">
        <v>0.5</v>
      </c>
      <c r="C48" s="34" t="s">
        <v>864</v>
      </c>
      <c r="D48" s="35" t="s">
        <v>882</v>
      </c>
      <c r="E48" s="35" t="s">
        <v>498</v>
      </c>
      <c r="F48" s="36" t="s">
        <v>926</v>
      </c>
    </row>
    <row r="49">
      <c r="A49" s="37">
        <v>44897.0</v>
      </c>
      <c r="B49" s="33">
        <v>0.5</v>
      </c>
      <c r="C49" s="34" t="s">
        <v>864</v>
      </c>
      <c r="D49" s="35" t="s">
        <v>870</v>
      </c>
      <c r="E49" s="35" t="s">
        <v>876</v>
      </c>
      <c r="F49" s="36" t="s">
        <v>927</v>
      </c>
    </row>
    <row r="50">
      <c r="A50" s="38"/>
      <c r="B50" s="38"/>
      <c r="C50" s="38"/>
      <c r="D50" s="38"/>
      <c r="E50" s="38"/>
      <c r="F50" s="38"/>
    </row>
    <row r="51">
      <c r="A51" s="38"/>
      <c r="B51" s="38"/>
      <c r="C51" s="38"/>
      <c r="D51" s="38"/>
      <c r="E51" s="38"/>
      <c r="F51" s="38"/>
    </row>
    <row r="52">
      <c r="A52" s="38"/>
      <c r="B52" s="38"/>
      <c r="C52" s="38"/>
      <c r="D52" s="38"/>
      <c r="E52" s="38"/>
      <c r="F52" s="38"/>
    </row>
    <row r="53">
      <c r="A53" s="38"/>
      <c r="B53" s="38"/>
      <c r="C53" s="38"/>
      <c r="D53" s="38"/>
      <c r="E53" s="38"/>
      <c r="F53" s="38"/>
    </row>
    <row r="54">
      <c r="A54" s="38"/>
      <c r="B54" s="38"/>
      <c r="C54" s="38"/>
      <c r="D54" s="38"/>
      <c r="E54" s="38"/>
      <c r="F54" s="38"/>
    </row>
    <row r="55">
      <c r="A55" s="38"/>
      <c r="B55" s="38"/>
      <c r="C55" s="38"/>
      <c r="D55" s="38"/>
      <c r="E55" s="38"/>
      <c r="F55" s="38"/>
    </row>
    <row r="56">
      <c r="A56" s="38"/>
      <c r="B56" s="38"/>
      <c r="C56" s="38"/>
      <c r="D56" s="38"/>
      <c r="E56" s="38"/>
      <c r="F56" s="38"/>
    </row>
    <row r="57">
      <c r="A57" s="38"/>
      <c r="B57" s="38"/>
      <c r="C57" s="38"/>
      <c r="D57" s="38"/>
      <c r="E57" s="38"/>
      <c r="F57" s="38"/>
    </row>
    <row r="58">
      <c r="A58" s="38"/>
      <c r="B58" s="38"/>
      <c r="C58" s="38"/>
      <c r="D58" s="38"/>
      <c r="E58" s="38"/>
      <c r="F58" s="38"/>
    </row>
    <row r="59">
      <c r="A59" s="38"/>
      <c r="B59" s="38"/>
      <c r="C59" s="38"/>
      <c r="D59" s="38"/>
      <c r="E59" s="38"/>
      <c r="F59" s="38"/>
    </row>
    <row r="60">
      <c r="A60" s="38"/>
      <c r="B60" s="38"/>
      <c r="C60" s="38"/>
      <c r="D60" s="38"/>
      <c r="E60" s="38"/>
      <c r="F60" s="38"/>
    </row>
    <row r="61">
      <c r="A61" s="38"/>
      <c r="B61" s="38"/>
      <c r="C61" s="38"/>
      <c r="D61" s="38"/>
      <c r="E61" s="38"/>
      <c r="F61" s="38"/>
    </row>
    <row r="62">
      <c r="A62" s="38"/>
      <c r="B62" s="38"/>
      <c r="C62" s="38"/>
      <c r="D62" s="38"/>
      <c r="E62" s="38"/>
      <c r="F62" s="38"/>
    </row>
    <row r="63">
      <c r="A63" s="38"/>
      <c r="B63" s="38"/>
      <c r="C63" s="38"/>
      <c r="D63" s="38"/>
      <c r="E63" s="38"/>
      <c r="F63" s="38"/>
    </row>
    <row r="64">
      <c r="A64" s="38"/>
      <c r="B64" s="38"/>
      <c r="C64" s="38"/>
      <c r="D64" s="38"/>
      <c r="E64" s="38"/>
      <c r="F64" s="38"/>
    </row>
    <row r="65">
      <c r="A65" s="38"/>
      <c r="B65" s="38"/>
      <c r="C65" s="38"/>
      <c r="D65" s="38"/>
      <c r="E65" s="38"/>
      <c r="F65" s="38"/>
    </row>
    <row r="66">
      <c r="A66" s="38"/>
      <c r="B66" s="38"/>
      <c r="C66" s="38"/>
      <c r="D66" s="38"/>
      <c r="E66" s="38"/>
      <c r="F66" s="38"/>
    </row>
    <row r="67">
      <c r="A67" s="38"/>
      <c r="B67" s="38"/>
      <c r="C67" s="38"/>
      <c r="D67" s="38"/>
      <c r="E67" s="38"/>
      <c r="F67" s="38"/>
    </row>
    <row r="68">
      <c r="A68" s="38"/>
      <c r="B68" s="38"/>
      <c r="C68" s="38"/>
      <c r="D68" s="38"/>
      <c r="E68" s="38"/>
      <c r="F68" s="38"/>
    </row>
    <row r="69">
      <c r="A69" s="38"/>
      <c r="B69" s="38"/>
      <c r="C69" s="38"/>
      <c r="D69" s="38"/>
      <c r="E69" s="38"/>
      <c r="F69" s="38"/>
    </row>
    <row r="70">
      <c r="A70" s="38"/>
      <c r="B70" s="38"/>
      <c r="C70" s="38"/>
      <c r="D70" s="38"/>
      <c r="E70" s="38"/>
      <c r="F70" s="38"/>
    </row>
    <row r="71">
      <c r="A71" s="38"/>
      <c r="B71" s="38"/>
      <c r="C71" s="38"/>
      <c r="D71" s="38"/>
      <c r="E71" s="38"/>
      <c r="F71" s="38"/>
    </row>
    <row r="72">
      <c r="A72" s="38"/>
      <c r="B72" s="38"/>
      <c r="C72" s="38"/>
      <c r="D72" s="38"/>
      <c r="E72" s="38"/>
      <c r="F72" s="38"/>
    </row>
    <row r="73">
      <c r="A73" s="38"/>
      <c r="B73" s="38"/>
      <c r="C73" s="38"/>
      <c r="D73" s="38"/>
      <c r="E73" s="38"/>
      <c r="F73" s="38"/>
    </row>
    <row r="74">
      <c r="A74" s="38"/>
      <c r="B74" s="38"/>
      <c r="C74" s="38"/>
      <c r="D74" s="38"/>
      <c r="E74" s="38"/>
      <c r="F74" s="38"/>
    </row>
    <row r="75">
      <c r="A75" s="38"/>
      <c r="B75" s="38"/>
      <c r="C75" s="38"/>
      <c r="D75" s="38"/>
      <c r="E75" s="38"/>
      <c r="F75" s="38"/>
    </row>
    <row r="76">
      <c r="A76" s="38"/>
      <c r="B76" s="38"/>
      <c r="C76" s="38"/>
      <c r="D76" s="38"/>
      <c r="E76" s="38"/>
      <c r="F76" s="38"/>
    </row>
    <row r="77">
      <c r="A77" s="38"/>
      <c r="B77" s="38"/>
      <c r="C77" s="38"/>
      <c r="D77" s="38"/>
      <c r="E77" s="38"/>
      <c r="F77" s="38"/>
    </row>
    <row r="78">
      <c r="A78" s="38"/>
      <c r="B78" s="38"/>
      <c r="C78" s="38"/>
      <c r="D78" s="38"/>
      <c r="E78" s="38"/>
      <c r="F78" s="38"/>
    </row>
    <row r="79">
      <c r="A79" s="38"/>
      <c r="B79" s="38"/>
      <c r="C79" s="38"/>
      <c r="D79" s="38"/>
      <c r="E79" s="38"/>
      <c r="F79" s="38"/>
    </row>
    <row r="80">
      <c r="A80" s="38"/>
      <c r="B80" s="38"/>
      <c r="C80" s="38"/>
      <c r="D80" s="38"/>
      <c r="E80" s="38"/>
      <c r="F80" s="38"/>
    </row>
    <row r="81">
      <c r="A81" s="38"/>
      <c r="B81" s="38"/>
      <c r="C81" s="38"/>
      <c r="D81" s="38"/>
      <c r="E81" s="38"/>
      <c r="F81" s="38"/>
    </row>
    <row r="82">
      <c r="A82" s="38"/>
      <c r="B82" s="38"/>
      <c r="C82" s="38"/>
      <c r="D82" s="38"/>
      <c r="E82" s="38"/>
      <c r="F82" s="38"/>
    </row>
    <row r="83">
      <c r="A83" s="38"/>
      <c r="B83" s="38"/>
      <c r="C83" s="38"/>
      <c r="D83" s="38"/>
      <c r="E83" s="38"/>
      <c r="F83" s="38"/>
    </row>
    <row r="84">
      <c r="A84" s="38"/>
      <c r="B84" s="38"/>
      <c r="C84" s="38"/>
      <c r="D84" s="38"/>
      <c r="E84" s="38"/>
      <c r="F84" s="38"/>
    </row>
    <row r="85">
      <c r="A85" s="38"/>
      <c r="B85" s="38"/>
      <c r="C85" s="38"/>
      <c r="D85" s="38"/>
      <c r="E85" s="38"/>
      <c r="F85" s="38"/>
    </row>
    <row r="86">
      <c r="A86" s="38"/>
      <c r="B86" s="38"/>
      <c r="C86" s="38"/>
      <c r="D86" s="38"/>
      <c r="E86" s="38"/>
      <c r="F86" s="38"/>
    </row>
    <row r="87">
      <c r="A87" s="38"/>
      <c r="B87" s="38"/>
      <c r="C87" s="38"/>
      <c r="D87" s="38"/>
      <c r="E87" s="38"/>
      <c r="F87" s="38"/>
    </row>
    <row r="88">
      <c r="A88" s="38"/>
      <c r="B88" s="38"/>
      <c r="C88" s="38"/>
      <c r="D88" s="38"/>
      <c r="E88" s="38"/>
      <c r="F88" s="38"/>
    </row>
    <row r="89">
      <c r="A89" s="38"/>
      <c r="B89" s="38"/>
      <c r="C89" s="38"/>
      <c r="D89" s="38"/>
      <c r="E89" s="38"/>
      <c r="F89" s="38"/>
    </row>
    <row r="90">
      <c r="A90" s="38"/>
      <c r="B90" s="38"/>
      <c r="C90" s="38"/>
      <c r="D90" s="38"/>
      <c r="E90" s="38"/>
      <c r="F90" s="38"/>
    </row>
    <row r="91">
      <c r="A91" s="38"/>
      <c r="B91" s="38"/>
      <c r="C91" s="38"/>
      <c r="D91" s="38"/>
      <c r="E91" s="38"/>
      <c r="F91" s="38"/>
    </row>
    <row r="92">
      <c r="A92" s="38"/>
      <c r="B92" s="38"/>
      <c r="C92" s="38"/>
      <c r="D92" s="38"/>
      <c r="E92" s="38"/>
      <c r="F92" s="38"/>
    </row>
    <row r="93">
      <c r="A93" s="38"/>
      <c r="B93" s="38"/>
      <c r="C93" s="38"/>
      <c r="D93" s="38"/>
      <c r="E93" s="38"/>
      <c r="F93" s="38"/>
    </row>
    <row r="94">
      <c r="A94" s="38"/>
      <c r="B94" s="38"/>
      <c r="C94" s="38"/>
      <c r="D94" s="38"/>
      <c r="E94" s="38"/>
      <c r="F94" s="38"/>
    </row>
    <row r="95">
      <c r="A95" s="38"/>
      <c r="B95" s="38"/>
      <c r="C95" s="38"/>
      <c r="D95" s="38"/>
      <c r="E95" s="38"/>
      <c r="F95" s="38"/>
    </row>
    <row r="96">
      <c r="A96" s="38"/>
      <c r="B96" s="38"/>
      <c r="C96" s="38"/>
      <c r="D96" s="38"/>
      <c r="E96" s="38"/>
      <c r="F96" s="38"/>
    </row>
    <row r="97">
      <c r="A97" s="38"/>
      <c r="B97" s="38"/>
      <c r="C97" s="38"/>
      <c r="D97" s="38"/>
      <c r="E97" s="38"/>
      <c r="F97" s="38"/>
    </row>
    <row r="98">
      <c r="A98" s="38"/>
      <c r="B98" s="38"/>
      <c r="C98" s="38"/>
      <c r="D98" s="38"/>
      <c r="E98" s="38"/>
      <c r="F98" s="38"/>
    </row>
    <row r="99">
      <c r="A99" s="38"/>
      <c r="B99" s="38"/>
      <c r="C99" s="38"/>
      <c r="D99" s="38"/>
      <c r="E99" s="38"/>
      <c r="F99" s="38"/>
    </row>
    <row r="100">
      <c r="A100" s="38"/>
      <c r="B100" s="38"/>
      <c r="C100" s="38"/>
      <c r="D100" s="38"/>
      <c r="E100" s="38"/>
      <c r="F100" s="38"/>
    </row>
    <row r="101">
      <c r="A101" s="38"/>
      <c r="B101" s="38"/>
      <c r="C101" s="38"/>
      <c r="D101" s="38"/>
      <c r="E101" s="38"/>
      <c r="F101" s="38"/>
    </row>
    <row r="102">
      <c r="A102" s="38"/>
      <c r="B102" s="38"/>
      <c r="C102" s="38"/>
      <c r="D102" s="38"/>
      <c r="E102" s="38"/>
      <c r="F102" s="38"/>
    </row>
    <row r="103">
      <c r="A103" s="38"/>
      <c r="B103" s="38"/>
      <c r="C103" s="38"/>
      <c r="D103" s="38"/>
      <c r="E103" s="38"/>
      <c r="F103" s="38"/>
    </row>
    <row r="104">
      <c r="A104" s="38"/>
      <c r="B104" s="38"/>
      <c r="C104" s="38"/>
      <c r="D104" s="38"/>
      <c r="E104" s="38"/>
      <c r="F104" s="38"/>
    </row>
    <row r="105">
      <c r="A105" s="38"/>
      <c r="B105" s="38"/>
      <c r="C105" s="38"/>
      <c r="D105" s="38"/>
      <c r="E105" s="38"/>
      <c r="F105" s="38"/>
    </row>
    <row r="106">
      <c r="A106" s="38"/>
      <c r="B106" s="38"/>
      <c r="C106" s="38"/>
      <c r="D106" s="38"/>
      <c r="E106" s="38"/>
      <c r="F106" s="38"/>
    </row>
    <row r="107">
      <c r="A107" s="38"/>
      <c r="B107" s="38"/>
      <c r="C107" s="38"/>
      <c r="D107" s="38"/>
      <c r="E107" s="38"/>
      <c r="F107" s="38"/>
    </row>
    <row r="108">
      <c r="A108" s="38"/>
      <c r="B108" s="38"/>
      <c r="C108" s="38"/>
      <c r="D108" s="38"/>
      <c r="E108" s="38"/>
      <c r="F108" s="38"/>
    </row>
    <row r="109">
      <c r="A109" s="38"/>
      <c r="B109" s="38"/>
      <c r="C109" s="38"/>
      <c r="D109" s="38"/>
      <c r="E109" s="38"/>
      <c r="F109" s="38"/>
    </row>
    <row r="110">
      <c r="A110" s="38"/>
      <c r="B110" s="38"/>
      <c r="C110" s="38"/>
      <c r="D110" s="38"/>
      <c r="E110" s="38"/>
      <c r="F110" s="38"/>
    </row>
    <row r="111">
      <c r="A111" s="38"/>
      <c r="B111" s="38"/>
      <c r="C111" s="38"/>
      <c r="D111" s="38"/>
      <c r="E111" s="38"/>
      <c r="F111" s="38"/>
    </row>
    <row r="112">
      <c r="A112" s="38"/>
      <c r="B112" s="38"/>
      <c r="C112" s="38"/>
      <c r="D112" s="38"/>
      <c r="E112" s="38"/>
      <c r="F112" s="38"/>
    </row>
    <row r="113">
      <c r="A113" s="38"/>
      <c r="B113" s="38"/>
      <c r="C113" s="38"/>
      <c r="D113" s="38"/>
      <c r="E113" s="38"/>
      <c r="F113" s="38"/>
    </row>
    <row r="114">
      <c r="A114" s="38"/>
      <c r="B114" s="38"/>
      <c r="C114" s="38"/>
      <c r="D114" s="38"/>
      <c r="E114" s="38"/>
      <c r="F114" s="38"/>
    </row>
    <row r="115">
      <c r="A115" s="38"/>
      <c r="B115" s="38"/>
      <c r="C115" s="38"/>
      <c r="D115" s="38"/>
      <c r="E115" s="38"/>
      <c r="F115" s="38"/>
    </row>
    <row r="116">
      <c r="A116" s="38"/>
      <c r="B116" s="38"/>
      <c r="C116" s="38"/>
      <c r="D116" s="38"/>
      <c r="E116" s="38"/>
      <c r="F116" s="38"/>
    </row>
    <row r="117">
      <c r="A117" s="38"/>
      <c r="B117" s="38"/>
      <c r="C117" s="38"/>
      <c r="D117" s="38"/>
      <c r="E117" s="38"/>
      <c r="F117" s="38"/>
    </row>
    <row r="118">
      <c r="A118" s="38"/>
      <c r="B118" s="38"/>
      <c r="C118" s="38"/>
      <c r="D118" s="38"/>
      <c r="E118" s="38"/>
      <c r="F118" s="38"/>
    </row>
    <row r="119">
      <c r="A119" s="38"/>
      <c r="B119" s="38"/>
      <c r="C119" s="38"/>
      <c r="D119" s="38"/>
      <c r="E119" s="38"/>
      <c r="F119" s="38"/>
    </row>
    <row r="120">
      <c r="A120" s="38"/>
      <c r="B120" s="38"/>
      <c r="C120" s="38"/>
      <c r="D120" s="38"/>
      <c r="E120" s="38"/>
      <c r="F120" s="38"/>
    </row>
    <row r="121">
      <c r="A121" s="38"/>
      <c r="B121" s="38"/>
      <c r="C121" s="38"/>
      <c r="D121" s="38"/>
      <c r="E121" s="38"/>
      <c r="F121" s="38"/>
    </row>
    <row r="122">
      <c r="A122" s="38"/>
      <c r="B122" s="38"/>
      <c r="C122" s="38"/>
      <c r="D122" s="38"/>
      <c r="E122" s="38"/>
      <c r="F122" s="38"/>
    </row>
    <row r="123">
      <c r="A123" s="38"/>
      <c r="B123" s="38"/>
      <c r="C123" s="38"/>
      <c r="D123" s="38"/>
      <c r="E123" s="38"/>
      <c r="F123" s="38"/>
    </row>
    <row r="124">
      <c r="A124" s="38"/>
      <c r="B124" s="38"/>
      <c r="C124" s="38"/>
      <c r="D124" s="38"/>
      <c r="E124" s="38"/>
      <c r="F124" s="38"/>
    </row>
    <row r="125">
      <c r="A125" s="38"/>
      <c r="B125" s="38"/>
      <c r="C125" s="38"/>
      <c r="D125" s="38"/>
      <c r="E125" s="38"/>
      <c r="F125" s="38"/>
    </row>
    <row r="126">
      <c r="A126" s="38"/>
      <c r="B126" s="38"/>
      <c r="C126" s="38"/>
      <c r="D126" s="38"/>
      <c r="E126" s="38"/>
      <c r="F126" s="38"/>
    </row>
    <row r="127">
      <c r="A127" s="38"/>
      <c r="B127" s="38"/>
      <c r="C127" s="38"/>
      <c r="D127" s="38"/>
      <c r="E127" s="38"/>
      <c r="F127" s="38"/>
    </row>
    <row r="128">
      <c r="A128" s="38"/>
      <c r="B128" s="38"/>
      <c r="C128" s="38"/>
      <c r="D128" s="38"/>
      <c r="E128" s="38"/>
      <c r="F128" s="38"/>
    </row>
    <row r="129">
      <c r="A129" s="38"/>
      <c r="B129" s="38"/>
      <c r="C129" s="38"/>
      <c r="D129" s="38"/>
      <c r="E129" s="38"/>
      <c r="F129" s="38"/>
    </row>
    <row r="130">
      <c r="A130" s="38"/>
      <c r="B130" s="38"/>
      <c r="C130" s="38"/>
      <c r="D130" s="38"/>
      <c r="E130" s="38"/>
      <c r="F130" s="38"/>
    </row>
    <row r="131">
      <c r="A131" s="38"/>
      <c r="B131" s="38"/>
      <c r="C131" s="38"/>
      <c r="D131" s="38"/>
      <c r="E131" s="38"/>
      <c r="F131" s="38"/>
    </row>
    <row r="132">
      <c r="A132" s="38"/>
      <c r="B132" s="38"/>
      <c r="C132" s="38"/>
      <c r="D132" s="38"/>
      <c r="E132" s="38"/>
      <c r="F132" s="38"/>
    </row>
    <row r="133">
      <c r="A133" s="38"/>
      <c r="B133" s="38"/>
      <c r="C133" s="38"/>
      <c r="D133" s="38"/>
      <c r="E133" s="38"/>
      <c r="F133" s="38"/>
    </row>
    <row r="134">
      <c r="A134" s="38"/>
      <c r="B134" s="38"/>
      <c r="C134" s="38"/>
      <c r="D134" s="38"/>
      <c r="E134" s="38"/>
      <c r="F134" s="38"/>
    </row>
    <row r="135">
      <c r="A135" s="38"/>
      <c r="B135" s="38"/>
      <c r="C135" s="38"/>
      <c r="D135" s="38"/>
      <c r="E135" s="38"/>
      <c r="F135" s="38"/>
    </row>
    <row r="136">
      <c r="A136" s="38"/>
      <c r="B136" s="38"/>
      <c r="C136" s="38"/>
      <c r="D136" s="38"/>
      <c r="E136" s="38"/>
      <c r="F136" s="38"/>
    </row>
    <row r="137">
      <c r="A137" s="38"/>
      <c r="B137" s="38"/>
      <c r="C137" s="38"/>
      <c r="D137" s="38"/>
      <c r="E137" s="38"/>
      <c r="F137" s="38"/>
    </row>
    <row r="138">
      <c r="A138" s="38"/>
      <c r="B138" s="38"/>
      <c r="C138" s="38"/>
      <c r="D138" s="38"/>
      <c r="E138" s="38"/>
      <c r="F138" s="38"/>
    </row>
    <row r="139">
      <c r="A139" s="38"/>
      <c r="B139" s="38"/>
      <c r="C139" s="38"/>
      <c r="D139" s="38"/>
      <c r="E139" s="38"/>
      <c r="F139" s="38"/>
    </row>
    <row r="140">
      <c r="A140" s="38"/>
      <c r="B140" s="38"/>
      <c r="C140" s="38"/>
      <c r="D140" s="38"/>
      <c r="E140" s="38"/>
      <c r="F140" s="38"/>
    </row>
    <row r="141">
      <c r="A141" s="38"/>
      <c r="B141" s="38"/>
      <c r="C141" s="38"/>
      <c r="D141" s="38"/>
      <c r="E141" s="38"/>
      <c r="F141" s="38"/>
    </row>
    <row r="142">
      <c r="A142" s="38"/>
      <c r="B142" s="38"/>
      <c r="C142" s="38"/>
      <c r="D142" s="38"/>
      <c r="E142" s="38"/>
      <c r="F142" s="38"/>
    </row>
    <row r="143">
      <c r="A143" s="38"/>
      <c r="B143" s="38"/>
      <c r="C143" s="38"/>
      <c r="D143" s="38"/>
      <c r="E143" s="38"/>
      <c r="F143" s="38"/>
    </row>
    <row r="144">
      <c r="A144" s="38"/>
      <c r="B144" s="38"/>
      <c r="C144" s="38"/>
      <c r="D144" s="38"/>
      <c r="E144" s="38"/>
      <c r="F144" s="38"/>
    </row>
    <row r="145">
      <c r="A145" s="38"/>
      <c r="B145" s="38"/>
      <c r="C145" s="38"/>
      <c r="D145" s="38"/>
      <c r="E145" s="38"/>
      <c r="F145" s="38"/>
    </row>
    <row r="146">
      <c r="A146" s="38"/>
      <c r="B146" s="38"/>
      <c r="C146" s="38"/>
      <c r="D146" s="38"/>
      <c r="E146" s="38"/>
      <c r="F146" s="38"/>
    </row>
    <row r="147">
      <c r="A147" s="38"/>
      <c r="B147" s="38"/>
      <c r="C147" s="38"/>
      <c r="D147" s="38"/>
      <c r="E147" s="38"/>
      <c r="F147" s="38"/>
    </row>
    <row r="148">
      <c r="A148" s="38"/>
      <c r="B148" s="38"/>
      <c r="C148" s="38"/>
      <c r="D148" s="38"/>
      <c r="E148" s="38"/>
      <c r="F148" s="38"/>
    </row>
    <row r="149">
      <c r="A149" s="38"/>
      <c r="B149" s="38"/>
      <c r="C149" s="38"/>
      <c r="D149" s="38"/>
      <c r="E149" s="38"/>
      <c r="F149" s="38"/>
    </row>
    <row r="150">
      <c r="A150" s="38"/>
      <c r="B150" s="38"/>
      <c r="C150" s="38"/>
      <c r="D150" s="38"/>
      <c r="E150" s="38"/>
      <c r="F150" s="38"/>
    </row>
    <row r="151">
      <c r="A151" s="38"/>
      <c r="B151" s="38"/>
      <c r="C151" s="38"/>
      <c r="D151" s="38"/>
      <c r="E151" s="38"/>
      <c r="F151" s="38"/>
    </row>
    <row r="152">
      <c r="A152" s="38"/>
      <c r="B152" s="38"/>
      <c r="C152" s="38"/>
      <c r="D152" s="38"/>
      <c r="E152" s="38"/>
      <c r="F152" s="38"/>
    </row>
    <row r="153">
      <c r="A153" s="38"/>
      <c r="B153" s="38"/>
      <c r="C153" s="38"/>
      <c r="D153" s="38"/>
      <c r="E153" s="38"/>
      <c r="F153" s="38"/>
    </row>
    <row r="154">
      <c r="A154" s="38"/>
      <c r="B154" s="38"/>
      <c r="C154" s="38"/>
      <c r="D154" s="38"/>
      <c r="E154" s="38"/>
      <c r="F154" s="38"/>
    </row>
    <row r="155">
      <c r="A155" s="38"/>
      <c r="B155" s="38"/>
      <c r="C155" s="38"/>
      <c r="D155" s="38"/>
      <c r="E155" s="38"/>
      <c r="F155" s="38"/>
    </row>
    <row r="156">
      <c r="A156" s="38"/>
      <c r="B156" s="38"/>
      <c r="C156" s="38"/>
      <c r="D156" s="38"/>
      <c r="E156" s="38"/>
      <c r="F156" s="38"/>
    </row>
    <row r="157">
      <c r="A157" s="38"/>
      <c r="B157" s="38"/>
      <c r="C157" s="38"/>
      <c r="D157" s="38"/>
      <c r="E157" s="38"/>
      <c r="F157" s="38"/>
    </row>
    <row r="158">
      <c r="A158" s="38"/>
      <c r="B158" s="38"/>
      <c r="C158" s="38"/>
      <c r="D158" s="38"/>
      <c r="E158" s="38"/>
      <c r="F158" s="38"/>
    </row>
    <row r="159">
      <c r="A159" s="38"/>
      <c r="B159" s="38"/>
      <c r="C159" s="38"/>
      <c r="D159" s="38"/>
      <c r="E159" s="38"/>
      <c r="F159" s="38"/>
    </row>
    <row r="160">
      <c r="A160" s="38"/>
      <c r="B160" s="38"/>
      <c r="C160" s="38"/>
      <c r="D160" s="38"/>
      <c r="E160" s="38"/>
      <c r="F160" s="38"/>
    </row>
    <row r="161">
      <c r="A161" s="38"/>
      <c r="B161" s="38"/>
      <c r="C161" s="38"/>
      <c r="D161" s="38"/>
      <c r="E161" s="38"/>
      <c r="F161" s="38"/>
    </row>
    <row r="162">
      <c r="A162" s="38"/>
      <c r="B162" s="38"/>
      <c r="C162" s="38"/>
      <c r="D162" s="38"/>
      <c r="E162" s="38"/>
      <c r="F162" s="38"/>
    </row>
    <row r="163">
      <c r="A163" s="38"/>
      <c r="B163" s="38"/>
      <c r="C163" s="38"/>
      <c r="D163" s="38"/>
      <c r="E163" s="38"/>
      <c r="F163" s="38"/>
    </row>
    <row r="164">
      <c r="A164" s="38"/>
      <c r="B164" s="38"/>
      <c r="C164" s="38"/>
      <c r="D164" s="38"/>
      <c r="E164" s="38"/>
      <c r="F164" s="38"/>
    </row>
    <row r="165">
      <c r="A165" s="38"/>
      <c r="B165" s="38"/>
      <c r="C165" s="38"/>
      <c r="D165" s="38"/>
      <c r="E165" s="38"/>
      <c r="F165" s="38"/>
    </row>
    <row r="166">
      <c r="A166" s="38"/>
      <c r="B166" s="38"/>
      <c r="C166" s="38"/>
      <c r="D166" s="38"/>
      <c r="E166" s="38"/>
      <c r="F166" s="38"/>
    </row>
    <row r="167">
      <c r="A167" s="38"/>
      <c r="B167" s="38"/>
      <c r="C167" s="38"/>
      <c r="D167" s="38"/>
      <c r="E167" s="38"/>
      <c r="F167" s="38"/>
    </row>
    <row r="168">
      <c r="A168" s="38"/>
      <c r="B168" s="38"/>
      <c r="C168" s="38"/>
      <c r="D168" s="38"/>
      <c r="E168" s="38"/>
      <c r="F168" s="38"/>
    </row>
    <row r="169">
      <c r="A169" s="38"/>
      <c r="B169" s="38"/>
      <c r="C169" s="38"/>
      <c r="D169" s="38"/>
      <c r="E169" s="38"/>
      <c r="F169" s="38"/>
    </row>
    <row r="170">
      <c r="A170" s="38"/>
      <c r="B170" s="38"/>
      <c r="C170" s="38"/>
      <c r="D170" s="38"/>
      <c r="E170" s="38"/>
      <c r="F170" s="38"/>
    </row>
    <row r="171">
      <c r="A171" s="38"/>
      <c r="B171" s="38"/>
      <c r="C171" s="38"/>
      <c r="D171" s="38"/>
      <c r="E171" s="38"/>
      <c r="F171" s="38"/>
    </row>
    <row r="172">
      <c r="A172" s="38"/>
      <c r="B172" s="38"/>
      <c r="C172" s="38"/>
      <c r="D172" s="38"/>
      <c r="E172" s="38"/>
      <c r="F172" s="38"/>
    </row>
    <row r="173">
      <c r="A173" s="38"/>
      <c r="B173" s="38"/>
      <c r="C173" s="38"/>
      <c r="D173" s="38"/>
      <c r="E173" s="38"/>
      <c r="F173" s="38"/>
    </row>
    <row r="174">
      <c r="A174" s="38"/>
      <c r="B174" s="38"/>
      <c r="C174" s="38"/>
      <c r="D174" s="38"/>
      <c r="E174" s="38"/>
      <c r="F174" s="38"/>
    </row>
    <row r="175">
      <c r="A175" s="38"/>
      <c r="B175" s="38"/>
      <c r="C175" s="38"/>
      <c r="D175" s="38"/>
      <c r="E175" s="38"/>
      <c r="F175" s="38"/>
    </row>
    <row r="176">
      <c r="A176" s="38"/>
      <c r="B176" s="38"/>
      <c r="C176" s="38"/>
      <c r="D176" s="38"/>
      <c r="E176" s="38"/>
      <c r="F176" s="38"/>
    </row>
    <row r="177">
      <c r="A177" s="38"/>
      <c r="B177" s="38"/>
      <c r="C177" s="38"/>
      <c r="D177" s="38"/>
      <c r="E177" s="38"/>
      <c r="F177" s="38"/>
    </row>
    <row r="178">
      <c r="A178" s="38"/>
      <c r="B178" s="38"/>
      <c r="C178" s="38"/>
      <c r="D178" s="38"/>
      <c r="E178" s="38"/>
      <c r="F178" s="38"/>
    </row>
    <row r="179">
      <c r="A179" s="38"/>
      <c r="B179" s="38"/>
      <c r="C179" s="38"/>
      <c r="D179" s="38"/>
      <c r="E179" s="38"/>
      <c r="F179" s="38"/>
    </row>
    <row r="180">
      <c r="A180" s="38"/>
      <c r="B180" s="38"/>
      <c r="C180" s="38"/>
      <c r="D180" s="38"/>
      <c r="E180" s="38"/>
      <c r="F180" s="38"/>
    </row>
    <row r="181">
      <c r="A181" s="38"/>
      <c r="B181" s="38"/>
      <c r="C181" s="38"/>
      <c r="D181" s="38"/>
      <c r="E181" s="38"/>
      <c r="F181" s="38"/>
    </row>
    <row r="182">
      <c r="A182" s="38"/>
      <c r="B182" s="38"/>
      <c r="C182" s="38"/>
      <c r="D182" s="38"/>
      <c r="E182" s="38"/>
      <c r="F182" s="38"/>
    </row>
    <row r="183">
      <c r="A183" s="38"/>
      <c r="B183" s="38"/>
      <c r="C183" s="38"/>
      <c r="D183" s="38"/>
      <c r="E183" s="38"/>
      <c r="F183" s="38"/>
    </row>
    <row r="184">
      <c r="A184" s="38"/>
      <c r="B184" s="38"/>
      <c r="C184" s="38"/>
      <c r="D184" s="38"/>
      <c r="E184" s="38"/>
      <c r="F184" s="38"/>
    </row>
    <row r="185">
      <c r="A185" s="38"/>
      <c r="B185" s="38"/>
      <c r="C185" s="38"/>
      <c r="D185" s="38"/>
      <c r="E185" s="38"/>
      <c r="F185" s="38"/>
    </row>
    <row r="186">
      <c r="A186" s="38"/>
      <c r="B186" s="38"/>
      <c r="C186" s="38"/>
      <c r="D186" s="38"/>
      <c r="E186" s="38"/>
      <c r="F186" s="38"/>
    </row>
    <row r="187">
      <c r="A187" s="38"/>
      <c r="B187" s="38"/>
      <c r="C187" s="38"/>
      <c r="D187" s="38"/>
      <c r="E187" s="38"/>
      <c r="F187" s="38"/>
    </row>
    <row r="188">
      <c r="A188" s="38"/>
      <c r="B188" s="38"/>
      <c r="C188" s="38"/>
      <c r="D188" s="38"/>
      <c r="E188" s="38"/>
      <c r="F188" s="38"/>
    </row>
    <row r="189">
      <c r="A189" s="38"/>
      <c r="B189" s="38"/>
      <c r="C189" s="38"/>
      <c r="D189" s="38"/>
      <c r="E189" s="38"/>
      <c r="F189" s="38"/>
    </row>
    <row r="190">
      <c r="A190" s="38"/>
      <c r="B190" s="38"/>
      <c r="C190" s="38"/>
      <c r="D190" s="38"/>
      <c r="E190" s="38"/>
      <c r="F190" s="38"/>
    </row>
    <row r="191">
      <c r="A191" s="38"/>
      <c r="B191" s="38"/>
      <c r="C191" s="38"/>
      <c r="D191" s="38"/>
      <c r="E191" s="38"/>
      <c r="F191" s="38"/>
    </row>
    <row r="192">
      <c r="A192" s="38"/>
      <c r="B192" s="38"/>
      <c r="C192" s="38"/>
      <c r="D192" s="38"/>
      <c r="E192" s="38"/>
      <c r="F192" s="38"/>
    </row>
    <row r="193">
      <c r="A193" s="38"/>
      <c r="B193" s="38"/>
      <c r="C193" s="38"/>
      <c r="D193" s="38"/>
      <c r="E193" s="38"/>
      <c r="F193" s="38"/>
    </row>
    <row r="194">
      <c r="A194" s="38"/>
      <c r="B194" s="38"/>
      <c r="C194" s="38"/>
      <c r="D194" s="38"/>
      <c r="E194" s="38"/>
      <c r="F194" s="38"/>
    </row>
    <row r="195">
      <c r="A195" s="38"/>
      <c r="B195" s="38"/>
      <c r="C195" s="38"/>
      <c r="D195" s="38"/>
      <c r="E195" s="38"/>
      <c r="F195" s="38"/>
    </row>
    <row r="196">
      <c r="A196" s="38"/>
      <c r="B196" s="38"/>
      <c r="C196" s="38"/>
      <c r="D196" s="38"/>
      <c r="E196" s="38"/>
      <c r="F196" s="38"/>
    </row>
    <row r="197">
      <c r="A197" s="38"/>
      <c r="B197" s="38"/>
      <c r="C197" s="38"/>
      <c r="D197" s="38"/>
      <c r="E197" s="38"/>
      <c r="F197" s="38"/>
    </row>
    <row r="198">
      <c r="A198" s="38"/>
      <c r="B198" s="38"/>
      <c r="C198" s="38"/>
      <c r="D198" s="38"/>
      <c r="E198" s="38"/>
      <c r="F198" s="38"/>
    </row>
    <row r="199">
      <c r="A199" s="38"/>
      <c r="B199" s="38"/>
      <c r="C199" s="38"/>
      <c r="D199" s="38"/>
      <c r="E199" s="38"/>
      <c r="F199" s="38"/>
    </row>
    <row r="200">
      <c r="A200" s="38"/>
      <c r="B200" s="38"/>
      <c r="C200" s="38"/>
      <c r="D200" s="38"/>
      <c r="E200" s="38"/>
      <c r="F200" s="38"/>
    </row>
    <row r="201">
      <c r="A201" s="38"/>
      <c r="B201" s="38"/>
      <c r="C201" s="38"/>
      <c r="D201" s="38"/>
      <c r="E201" s="38"/>
      <c r="F201" s="38"/>
    </row>
    <row r="202">
      <c r="A202" s="38"/>
      <c r="B202" s="38"/>
      <c r="C202" s="38"/>
      <c r="D202" s="38"/>
      <c r="E202" s="38"/>
      <c r="F202" s="38"/>
    </row>
    <row r="203">
      <c r="A203" s="38"/>
      <c r="B203" s="38"/>
      <c r="C203" s="38"/>
      <c r="D203" s="38"/>
      <c r="E203" s="38"/>
      <c r="F203" s="38"/>
    </row>
    <row r="204">
      <c r="A204" s="38"/>
      <c r="B204" s="38"/>
      <c r="C204" s="38"/>
      <c r="D204" s="38"/>
      <c r="E204" s="38"/>
      <c r="F204" s="38"/>
    </row>
    <row r="205">
      <c r="A205" s="38"/>
      <c r="B205" s="38"/>
      <c r="C205" s="38"/>
      <c r="D205" s="38"/>
      <c r="E205" s="38"/>
      <c r="F205" s="38"/>
    </row>
    <row r="206">
      <c r="A206" s="38"/>
      <c r="B206" s="38"/>
      <c r="C206" s="38"/>
      <c r="D206" s="38"/>
      <c r="E206" s="38"/>
      <c r="F206" s="38"/>
    </row>
    <row r="207">
      <c r="A207" s="38"/>
      <c r="B207" s="38"/>
      <c r="C207" s="38"/>
      <c r="D207" s="38"/>
      <c r="E207" s="38"/>
      <c r="F207" s="38"/>
    </row>
    <row r="208">
      <c r="A208" s="38"/>
      <c r="B208" s="38"/>
      <c r="C208" s="38"/>
      <c r="D208" s="38"/>
      <c r="E208" s="38"/>
      <c r="F208" s="38"/>
    </row>
    <row r="209">
      <c r="A209" s="38"/>
      <c r="B209" s="38"/>
      <c r="C209" s="38"/>
      <c r="D209" s="38"/>
      <c r="E209" s="38"/>
      <c r="F209" s="38"/>
    </row>
    <row r="210">
      <c r="A210" s="38"/>
      <c r="B210" s="38"/>
      <c r="C210" s="38"/>
      <c r="D210" s="38"/>
      <c r="E210" s="38"/>
      <c r="F210" s="38"/>
    </row>
    <row r="211">
      <c r="A211" s="38"/>
      <c r="B211" s="38"/>
      <c r="C211" s="38"/>
      <c r="D211" s="38"/>
      <c r="E211" s="38"/>
      <c r="F211" s="38"/>
    </row>
    <row r="212">
      <c r="A212" s="38"/>
      <c r="B212" s="38"/>
      <c r="C212" s="38"/>
      <c r="D212" s="38"/>
      <c r="E212" s="38"/>
      <c r="F212" s="38"/>
    </row>
    <row r="213">
      <c r="A213" s="38"/>
      <c r="B213" s="38"/>
      <c r="C213" s="38"/>
      <c r="D213" s="38"/>
      <c r="E213" s="38"/>
      <c r="F213" s="38"/>
    </row>
    <row r="214">
      <c r="A214" s="38"/>
      <c r="B214" s="38"/>
      <c r="C214" s="38"/>
      <c r="D214" s="38"/>
      <c r="E214" s="38"/>
      <c r="F214" s="38"/>
    </row>
    <row r="215">
      <c r="A215" s="38"/>
      <c r="B215" s="38"/>
      <c r="C215" s="38"/>
      <c r="D215" s="38"/>
      <c r="E215" s="38"/>
      <c r="F215" s="38"/>
    </row>
    <row r="216">
      <c r="A216" s="38"/>
      <c r="B216" s="38"/>
      <c r="C216" s="38"/>
      <c r="D216" s="38"/>
      <c r="E216" s="38"/>
      <c r="F216" s="38"/>
    </row>
    <row r="217">
      <c r="A217" s="38"/>
      <c r="B217" s="38"/>
      <c r="C217" s="38"/>
      <c r="D217" s="38"/>
      <c r="E217" s="38"/>
      <c r="F217" s="38"/>
    </row>
    <row r="218">
      <c r="A218" s="38"/>
      <c r="B218" s="38"/>
      <c r="C218" s="38"/>
      <c r="D218" s="38"/>
      <c r="E218" s="38"/>
      <c r="F218" s="38"/>
    </row>
    <row r="219">
      <c r="A219" s="38"/>
      <c r="B219" s="38"/>
      <c r="C219" s="38"/>
      <c r="D219" s="38"/>
      <c r="E219" s="38"/>
      <c r="F219" s="38"/>
    </row>
    <row r="220">
      <c r="A220" s="38"/>
      <c r="B220" s="38"/>
      <c r="C220" s="38"/>
      <c r="D220" s="38"/>
      <c r="E220" s="38"/>
      <c r="F220" s="38"/>
    </row>
    <row r="221">
      <c r="A221" s="38"/>
      <c r="B221" s="38"/>
      <c r="C221" s="38"/>
      <c r="D221" s="38"/>
      <c r="E221" s="38"/>
      <c r="F221" s="38"/>
    </row>
    <row r="222">
      <c r="A222" s="38"/>
      <c r="B222" s="38"/>
      <c r="C222" s="38"/>
      <c r="D222" s="38"/>
      <c r="E222" s="38"/>
      <c r="F222" s="38"/>
    </row>
    <row r="223">
      <c r="A223" s="38"/>
      <c r="B223" s="38"/>
      <c r="C223" s="38"/>
      <c r="D223" s="38"/>
      <c r="E223" s="38"/>
      <c r="F223" s="38"/>
    </row>
    <row r="224">
      <c r="A224" s="38"/>
      <c r="B224" s="38"/>
      <c r="C224" s="38"/>
      <c r="D224" s="38"/>
      <c r="E224" s="38"/>
      <c r="F224" s="38"/>
    </row>
    <row r="225">
      <c r="A225" s="38"/>
      <c r="B225" s="38"/>
      <c r="C225" s="38"/>
      <c r="D225" s="38"/>
      <c r="E225" s="38"/>
      <c r="F225" s="38"/>
    </row>
    <row r="226">
      <c r="A226" s="38"/>
      <c r="B226" s="38"/>
      <c r="C226" s="38"/>
      <c r="D226" s="38"/>
      <c r="E226" s="38"/>
      <c r="F226" s="38"/>
    </row>
    <row r="227">
      <c r="A227" s="38"/>
      <c r="B227" s="38"/>
      <c r="C227" s="38"/>
      <c r="D227" s="38"/>
      <c r="E227" s="38"/>
      <c r="F227" s="38"/>
    </row>
    <row r="228">
      <c r="A228" s="38"/>
      <c r="B228" s="38"/>
      <c r="C228" s="38"/>
      <c r="D228" s="38"/>
      <c r="E228" s="38"/>
      <c r="F228" s="38"/>
    </row>
    <row r="229">
      <c r="A229" s="38"/>
      <c r="B229" s="38"/>
      <c r="C229" s="38"/>
      <c r="D229" s="38"/>
      <c r="E229" s="38"/>
      <c r="F229" s="38"/>
    </row>
    <row r="230">
      <c r="A230" s="38"/>
      <c r="B230" s="38"/>
      <c r="C230" s="38"/>
      <c r="D230" s="38"/>
      <c r="E230" s="38"/>
      <c r="F230" s="38"/>
    </row>
    <row r="231">
      <c r="A231" s="38"/>
      <c r="B231" s="38"/>
      <c r="C231" s="38"/>
      <c r="D231" s="38"/>
      <c r="E231" s="38"/>
      <c r="F231" s="38"/>
    </row>
    <row r="232">
      <c r="A232" s="38"/>
      <c r="B232" s="38"/>
      <c r="C232" s="38"/>
      <c r="D232" s="38"/>
      <c r="E232" s="38"/>
      <c r="F232" s="38"/>
    </row>
    <row r="233">
      <c r="A233" s="38"/>
      <c r="B233" s="38"/>
      <c r="C233" s="38"/>
      <c r="D233" s="38"/>
      <c r="E233" s="38"/>
      <c r="F233" s="38"/>
    </row>
    <row r="234">
      <c r="A234" s="38"/>
      <c r="B234" s="38"/>
      <c r="C234" s="38"/>
      <c r="D234" s="38"/>
      <c r="E234" s="38"/>
      <c r="F234" s="38"/>
    </row>
    <row r="235">
      <c r="A235" s="38"/>
      <c r="B235" s="38"/>
      <c r="C235" s="38"/>
      <c r="D235" s="38"/>
      <c r="E235" s="38"/>
      <c r="F235" s="38"/>
    </row>
    <row r="236">
      <c r="A236" s="38"/>
      <c r="B236" s="38"/>
      <c r="C236" s="38"/>
      <c r="D236" s="38"/>
      <c r="E236" s="38"/>
      <c r="F236" s="38"/>
    </row>
    <row r="237">
      <c r="A237" s="38"/>
      <c r="B237" s="38"/>
      <c r="C237" s="38"/>
      <c r="D237" s="38"/>
      <c r="E237" s="38"/>
      <c r="F237" s="38"/>
    </row>
    <row r="238">
      <c r="A238" s="38"/>
      <c r="B238" s="38"/>
      <c r="C238" s="38"/>
      <c r="D238" s="38"/>
      <c r="E238" s="38"/>
      <c r="F238" s="38"/>
    </row>
    <row r="239">
      <c r="A239" s="38"/>
      <c r="B239" s="38"/>
      <c r="C239" s="38"/>
      <c r="D239" s="38"/>
      <c r="E239" s="38"/>
      <c r="F239" s="38"/>
    </row>
    <row r="240">
      <c r="A240" s="38"/>
      <c r="B240" s="38"/>
      <c r="C240" s="38"/>
      <c r="D240" s="38"/>
      <c r="E240" s="38"/>
      <c r="F240" s="38"/>
    </row>
    <row r="241">
      <c r="A241" s="38"/>
      <c r="B241" s="38"/>
      <c r="C241" s="38"/>
      <c r="D241" s="38"/>
      <c r="E241" s="38"/>
      <c r="F241" s="38"/>
    </row>
    <row r="242">
      <c r="A242" s="38"/>
      <c r="B242" s="38"/>
      <c r="C242" s="38"/>
      <c r="D242" s="38"/>
      <c r="E242" s="38"/>
      <c r="F242" s="38"/>
    </row>
    <row r="243">
      <c r="A243" s="38"/>
      <c r="B243" s="38"/>
      <c r="C243" s="38"/>
      <c r="D243" s="38"/>
      <c r="E243" s="38"/>
      <c r="F243" s="38"/>
    </row>
    <row r="244">
      <c r="A244" s="38"/>
      <c r="B244" s="38"/>
      <c r="C244" s="38"/>
      <c r="D244" s="38"/>
      <c r="E244" s="38"/>
      <c r="F244" s="38"/>
    </row>
    <row r="245">
      <c r="A245" s="38"/>
      <c r="B245" s="38"/>
      <c r="C245" s="38"/>
      <c r="D245" s="38"/>
      <c r="E245" s="38"/>
      <c r="F245" s="38"/>
    </row>
    <row r="246">
      <c r="A246" s="38"/>
      <c r="B246" s="38"/>
      <c r="C246" s="38"/>
      <c r="D246" s="38"/>
      <c r="E246" s="38"/>
      <c r="F246" s="38"/>
    </row>
    <row r="247">
      <c r="A247" s="38"/>
      <c r="B247" s="38"/>
      <c r="C247" s="38"/>
      <c r="D247" s="38"/>
      <c r="E247" s="38"/>
      <c r="F247" s="38"/>
    </row>
    <row r="248">
      <c r="A248" s="38"/>
      <c r="B248" s="38"/>
      <c r="C248" s="38"/>
      <c r="D248" s="38"/>
      <c r="E248" s="38"/>
      <c r="F248" s="38"/>
    </row>
    <row r="249">
      <c r="A249" s="38"/>
      <c r="B249" s="38"/>
      <c r="C249" s="38"/>
      <c r="D249" s="38"/>
      <c r="E249" s="38"/>
      <c r="F249" s="38"/>
    </row>
    <row r="250">
      <c r="A250" s="38"/>
      <c r="B250" s="38"/>
      <c r="C250" s="38"/>
      <c r="D250" s="38"/>
      <c r="E250" s="38"/>
      <c r="F250" s="38"/>
    </row>
    <row r="251">
      <c r="A251" s="38"/>
      <c r="B251" s="38"/>
      <c r="C251" s="38"/>
      <c r="D251" s="38"/>
      <c r="E251" s="38"/>
      <c r="F251" s="38"/>
    </row>
    <row r="252">
      <c r="A252" s="38"/>
      <c r="B252" s="38"/>
      <c r="C252" s="38"/>
      <c r="D252" s="38"/>
      <c r="E252" s="38"/>
      <c r="F252" s="38"/>
    </row>
    <row r="253">
      <c r="A253" s="38"/>
      <c r="B253" s="38"/>
      <c r="C253" s="38"/>
      <c r="D253" s="38"/>
      <c r="E253" s="38"/>
      <c r="F253" s="38"/>
    </row>
    <row r="254">
      <c r="A254" s="38"/>
      <c r="B254" s="38"/>
      <c r="C254" s="38"/>
      <c r="D254" s="38"/>
      <c r="E254" s="38"/>
      <c r="F254" s="38"/>
    </row>
    <row r="255">
      <c r="A255" s="38"/>
      <c r="B255" s="38"/>
      <c r="C255" s="38"/>
      <c r="D255" s="38"/>
      <c r="E255" s="38"/>
      <c r="F255" s="38"/>
    </row>
    <row r="256">
      <c r="A256" s="38"/>
      <c r="B256" s="38"/>
      <c r="C256" s="38"/>
      <c r="D256" s="38"/>
      <c r="E256" s="38"/>
      <c r="F256" s="38"/>
    </row>
    <row r="257">
      <c r="A257" s="38"/>
      <c r="B257" s="38"/>
      <c r="C257" s="38"/>
      <c r="D257" s="38"/>
      <c r="E257" s="38"/>
      <c r="F257" s="38"/>
    </row>
    <row r="258">
      <c r="A258" s="38"/>
      <c r="B258" s="38"/>
      <c r="C258" s="38"/>
      <c r="D258" s="38"/>
      <c r="E258" s="38"/>
      <c r="F258" s="38"/>
    </row>
    <row r="259">
      <c r="A259" s="38"/>
      <c r="B259" s="38"/>
      <c r="C259" s="38"/>
      <c r="D259" s="38"/>
      <c r="E259" s="38"/>
      <c r="F259" s="38"/>
    </row>
    <row r="260">
      <c r="A260" s="38"/>
      <c r="B260" s="38"/>
      <c r="C260" s="38"/>
      <c r="D260" s="38"/>
      <c r="E260" s="38"/>
      <c r="F260" s="38"/>
    </row>
    <row r="261">
      <c r="A261" s="38"/>
      <c r="B261" s="38"/>
      <c r="C261" s="38"/>
      <c r="D261" s="38"/>
      <c r="E261" s="38"/>
      <c r="F261" s="38"/>
    </row>
    <row r="262">
      <c r="A262" s="38"/>
      <c r="B262" s="38"/>
      <c r="C262" s="38"/>
      <c r="D262" s="38"/>
      <c r="E262" s="38"/>
      <c r="F262" s="38"/>
    </row>
    <row r="263">
      <c r="A263" s="38"/>
      <c r="B263" s="38"/>
      <c r="C263" s="38"/>
      <c r="D263" s="38"/>
      <c r="E263" s="38"/>
      <c r="F263" s="38"/>
    </row>
    <row r="264">
      <c r="A264" s="38"/>
      <c r="B264" s="38"/>
      <c r="C264" s="38"/>
      <c r="D264" s="38"/>
      <c r="E264" s="38"/>
      <c r="F264" s="38"/>
    </row>
    <row r="265">
      <c r="A265" s="38"/>
      <c r="B265" s="38"/>
      <c r="C265" s="38"/>
      <c r="D265" s="38"/>
      <c r="E265" s="38"/>
      <c r="F265" s="38"/>
    </row>
    <row r="266">
      <c r="A266" s="38"/>
      <c r="B266" s="38"/>
      <c r="C266" s="38"/>
      <c r="D266" s="38"/>
      <c r="E266" s="38"/>
      <c r="F266" s="38"/>
    </row>
    <row r="267">
      <c r="A267" s="38"/>
      <c r="B267" s="38"/>
      <c r="C267" s="38"/>
      <c r="D267" s="38"/>
      <c r="E267" s="38"/>
      <c r="F267" s="38"/>
    </row>
    <row r="268">
      <c r="A268" s="38"/>
      <c r="B268" s="38"/>
      <c r="C268" s="38"/>
      <c r="D268" s="38"/>
      <c r="E268" s="38"/>
      <c r="F268" s="38"/>
    </row>
    <row r="269">
      <c r="A269" s="38"/>
      <c r="B269" s="38"/>
      <c r="C269" s="38"/>
      <c r="D269" s="38"/>
      <c r="E269" s="38"/>
      <c r="F269" s="38"/>
    </row>
    <row r="270">
      <c r="A270" s="38"/>
      <c r="B270" s="38"/>
      <c r="C270" s="38"/>
      <c r="D270" s="38"/>
      <c r="E270" s="38"/>
      <c r="F270" s="38"/>
    </row>
    <row r="271">
      <c r="A271" s="38"/>
      <c r="B271" s="38"/>
      <c r="C271" s="38"/>
      <c r="D271" s="38"/>
      <c r="E271" s="38"/>
      <c r="F271" s="38"/>
    </row>
    <row r="272">
      <c r="A272" s="38"/>
      <c r="B272" s="38"/>
      <c r="C272" s="38"/>
      <c r="D272" s="38"/>
      <c r="E272" s="38"/>
      <c r="F272" s="38"/>
    </row>
    <row r="273">
      <c r="A273" s="38"/>
      <c r="B273" s="38"/>
      <c r="C273" s="38"/>
      <c r="D273" s="38"/>
      <c r="E273" s="38"/>
      <c r="F273" s="38"/>
    </row>
    <row r="274">
      <c r="A274" s="38"/>
      <c r="B274" s="38"/>
      <c r="C274" s="38"/>
      <c r="D274" s="38"/>
      <c r="E274" s="38"/>
      <c r="F274" s="38"/>
    </row>
    <row r="275">
      <c r="A275" s="38"/>
      <c r="B275" s="38"/>
      <c r="C275" s="38"/>
      <c r="D275" s="38"/>
      <c r="E275" s="38"/>
      <c r="F275" s="38"/>
    </row>
    <row r="276">
      <c r="A276" s="38"/>
      <c r="B276" s="38"/>
      <c r="C276" s="38"/>
      <c r="D276" s="38"/>
      <c r="E276" s="38"/>
      <c r="F276" s="38"/>
    </row>
    <row r="277">
      <c r="A277" s="38"/>
      <c r="B277" s="38"/>
      <c r="C277" s="38"/>
      <c r="D277" s="38"/>
      <c r="E277" s="38"/>
      <c r="F277" s="38"/>
    </row>
    <row r="278">
      <c r="A278" s="38"/>
      <c r="B278" s="38"/>
      <c r="C278" s="38"/>
      <c r="D278" s="38"/>
      <c r="E278" s="38"/>
      <c r="F278" s="38"/>
    </row>
    <row r="279">
      <c r="A279" s="38"/>
      <c r="B279" s="38"/>
      <c r="C279" s="38"/>
      <c r="D279" s="38"/>
      <c r="E279" s="38"/>
      <c r="F279" s="38"/>
    </row>
    <row r="280">
      <c r="A280" s="38"/>
      <c r="B280" s="38"/>
      <c r="C280" s="38"/>
      <c r="D280" s="38"/>
      <c r="E280" s="38"/>
      <c r="F280" s="38"/>
    </row>
    <row r="281">
      <c r="A281" s="38"/>
      <c r="B281" s="38"/>
      <c r="C281" s="38"/>
      <c r="D281" s="38"/>
      <c r="E281" s="38"/>
      <c r="F281" s="38"/>
    </row>
    <row r="282">
      <c r="A282" s="38"/>
      <c r="B282" s="38"/>
      <c r="C282" s="38"/>
      <c r="D282" s="38"/>
      <c r="E282" s="38"/>
      <c r="F282" s="38"/>
    </row>
    <row r="283">
      <c r="A283" s="38"/>
      <c r="B283" s="38"/>
      <c r="C283" s="38"/>
      <c r="D283" s="38"/>
      <c r="E283" s="38"/>
      <c r="F283" s="38"/>
    </row>
    <row r="284">
      <c r="A284" s="38"/>
      <c r="B284" s="38"/>
      <c r="C284" s="38"/>
      <c r="D284" s="38"/>
      <c r="E284" s="38"/>
      <c r="F284" s="38"/>
    </row>
    <row r="285">
      <c r="A285" s="38"/>
      <c r="B285" s="38"/>
      <c r="C285" s="38"/>
      <c r="D285" s="38"/>
      <c r="E285" s="38"/>
      <c r="F285" s="38"/>
    </row>
    <row r="286">
      <c r="A286" s="38"/>
      <c r="B286" s="38"/>
      <c r="C286" s="38"/>
      <c r="D286" s="38"/>
      <c r="E286" s="38"/>
      <c r="F286" s="38"/>
    </row>
    <row r="287">
      <c r="A287" s="38"/>
      <c r="B287" s="38"/>
      <c r="C287" s="38"/>
      <c r="D287" s="38"/>
      <c r="E287" s="38"/>
      <c r="F287" s="38"/>
    </row>
    <row r="288">
      <c r="A288" s="38"/>
      <c r="B288" s="38"/>
      <c r="C288" s="38"/>
      <c r="D288" s="38"/>
      <c r="E288" s="38"/>
      <c r="F288" s="38"/>
    </row>
    <row r="289">
      <c r="A289" s="38"/>
      <c r="B289" s="38"/>
      <c r="C289" s="38"/>
      <c r="D289" s="38"/>
      <c r="E289" s="38"/>
      <c r="F289" s="38"/>
    </row>
    <row r="290">
      <c r="A290" s="38"/>
      <c r="B290" s="38"/>
      <c r="C290" s="38"/>
      <c r="D290" s="38"/>
      <c r="E290" s="38"/>
      <c r="F290" s="38"/>
    </row>
    <row r="291">
      <c r="A291" s="38"/>
      <c r="B291" s="38"/>
      <c r="C291" s="38"/>
      <c r="D291" s="38"/>
      <c r="E291" s="38"/>
      <c r="F291" s="38"/>
    </row>
    <row r="292">
      <c r="A292" s="38"/>
      <c r="B292" s="38"/>
      <c r="C292" s="38"/>
      <c r="D292" s="38"/>
      <c r="E292" s="38"/>
      <c r="F292" s="38"/>
    </row>
    <row r="293">
      <c r="A293" s="38"/>
      <c r="B293" s="38"/>
      <c r="C293" s="38"/>
      <c r="D293" s="38"/>
      <c r="E293" s="38"/>
      <c r="F293" s="38"/>
    </row>
    <row r="294">
      <c r="A294" s="38"/>
      <c r="B294" s="38"/>
      <c r="C294" s="38"/>
      <c r="D294" s="38"/>
      <c r="E294" s="38"/>
      <c r="F294" s="38"/>
    </row>
    <row r="295">
      <c r="A295" s="38"/>
      <c r="B295" s="38"/>
      <c r="C295" s="38"/>
      <c r="D295" s="38"/>
      <c r="E295" s="38"/>
      <c r="F295" s="38"/>
    </row>
    <row r="296">
      <c r="A296" s="38"/>
      <c r="B296" s="38"/>
      <c r="C296" s="38"/>
      <c r="D296" s="38"/>
      <c r="E296" s="38"/>
      <c r="F296" s="38"/>
    </row>
    <row r="297">
      <c r="A297" s="38"/>
      <c r="B297" s="38"/>
      <c r="C297" s="38"/>
      <c r="D297" s="38"/>
      <c r="E297" s="38"/>
      <c r="F297" s="38"/>
    </row>
    <row r="298">
      <c r="A298" s="38"/>
      <c r="B298" s="38"/>
      <c r="C298" s="38"/>
      <c r="D298" s="38"/>
      <c r="E298" s="38"/>
      <c r="F298" s="38"/>
    </row>
    <row r="299">
      <c r="A299" s="38"/>
      <c r="B299" s="38"/>
      <c r="C299" s="38"/>
      <c r="D299" s="38"/>
      <c r="E299" s="38"/>
      <c r="F299" s="38"/>
    </row>
    <row r="300">
      <c r="A300" s="38"/>
      <c r="B300" s="38"/>
      <c r="C300" s="38"/>
      <c r="D300" s="38"/>
      <c r="E300" s="38"/>
      <c r="F300" s="38"/>
    </row>
    <row r="301">
      <c r="A301" s="38"/>
      <c r="B301" s="38"/>
      <c r="C301" s="38"/>
      <c r="D301" s="38"/>
      <c r="E301" s="38"/>
      <c r="F301" s="38"/>
    </row>
    <row r="302">
      <c r="A302" s="38"/>
      <c r="B302" s="38"/>
      <c r="C302" s="38"/>
      <c r="D302" s="38"/>
      <c r="E302" s="38"/>
      <c r="F302" s="38"/>
    </row>
    <row r="303">
      <c r="A303" s="38"/>
      <c r="B303" s="38"/>
      <c r="C303" s="38"/>
      <c r="D303" s="38"/>
      <c r="E303" s="38"/>
      <c r="F303" s="38"/>
    </row>
    <row r="304">
      <c r="A304" s="38"/>
      <c r="B304" s="38"/>
      <c r="C304" s="38"/>
      <c r="D304" s="38"/>
      <c r="E304" s="38"/>
      <c r="F304" s="38"/>
    </row>
    <row r="305">
      <c r="A305" s="38"/>
      <c r="B305" s="38"/>
      <c r="C305" s="38"/>
      <c r="D305" s="38"/>
      <c r="E305" s="38"/>
      <c r="F305" s="38"/>
    </row>
    <row r="306">
      <c r="A306" s="38"/>
      <c r="B306" s="38"/>
      <c r="C306" s="38"/>
      <c r="D306" s="38"/>
      <c r="E306" s="38"/>
      <c r="F306" s="38"/>
    </row>
    <row r="307">
      <c r="A307" s="38"/>
      <c r="B307" s="38"/>
      <c r="C307" s="38"/>
      <c r="D307" s="38"/>
      <c r="E307" s="38"/>
      <c r="F307" s="38"/>
    </row>
    <row r="308">
      <c r="A308" s="38"/>
      <c r="B308" s="38"/>
      <c r="C308" s="38"/>
      <c r="D308" s="38"/>
      <c r="E308" s="38"/>
      <c r="F308" s="38"/>
    </row>
    <row r="309">
      <c r="A309" s="38"/>
      <c r="B309" s="38"/>
      <c r="C309" s="38"/>
      <c r="D309" s="38"/>
      <c r="E309" s="38"/>
      <c r="F309" s="38"/>
    </row>
    <row r="310">
      <c r="A310" s="38"/>
      <c r="B310" s="38"/>
      <c r="C310" s="38"/>
      <c r="D310" s="38"/>
      <c r="E310" s="38"/>
      <c r="F310" s="38"/>
    </row>
    <row r="311">
      <c r="A311" s="38"/>
      <c r="B311" s="38"/>
      <c r="C311" s="38"/>
      <c r="D311" s="38"/>
      <c r="E311" s="38"/>
      <c r="F311" s="38"/>
    </row>
    <row r="312">
      <c r="A312" s="38"/>
      <c r="B312" s="38"/>
      <c r="C312" s="38"/>
      <c r="D312" s="38"/>
      <c r="E312" s="38"/>
      <c r="F312" s="38"/>
    </row>
    <row r="313">
      <c r="A313" s="38"/>
      <c r="B313" s="38"/>
      <c r="C313" s="38"/>
      <c r="D313" s="38"/>
      <c r="E313" s="38"/>
      <c r="F313" s="38"/>
    </row>
    <row r="314">
      <c r="A314" s="38"/>
      <c r="B314" s="38"/>
      <c r="C314" s="38"/>
      <c r="D314" s="38"/>
      <c r="E314" s="38"/>
      <c r="F314" s="38"/>
    </row>
    <row r="315">
      <c r="A315" s="38"/>
      <c r="B315" s="38"/>
      <c r="C315" s="38"/>
      <c r="D315" s="38"/>
      <c r="E315" s="38"/>
      <c r="F315" s="38"/>
    </row>
    <row r="316">
      <c r="A316" s="38"/>
      <c r="B316" s="38"/>
      <c r="C316" s="38"/>
      <c r="D316" s="38"/>
      <c r="E316" s="38"/>
      <c r="F316" s="38"/>
    </row>
    <row r="317">
      <c r="A317" s="38"/>
      <c r="B317" s="38"/>
      <c r="C317" s="38"/>
      <c r="D317" s="38"/>
      <c r="E317" s="38"/>
      <c r="F317" s="38"/>
    </row>
    <row r="318">
      <c r="A318" s="38"/>
      <c r="B318" s="38"/>
      <c r="C318" s="38"/>
      <c r="D318" s="38"/>
      <c r="E318" s="38"/>
      <c r="F318" s="38"/>
    </row>
    <row r="319">
      <c r="A319" s="38"/>
      <c r="B319" s="38"/>
      <c r="C319" s="38"/>
      <c r="D319" s="38"/>
      <c r="E319" s="38"/>
      <c r="F319" s="38"/>
    </row>
    <row r="320">
      <c r="A320" s="38"/>
      <c r="B320" s="38"/>
      <c r="C320" s="38"/>
      <c r="D320" s="38"/>
      <c r="E320" s="38"/>
      <c r="F320" s="38"/>
    </row>
    <row r="321">
      <c r="A321" s="38"/>
      <c r="B321" s="38"/>
      <c r="C321" s="38"/>
      <c r="D321" s="38"/>
      <c r="E321" s="38"/>
      <c r="F321" s="38"/>
    </row>
    <row r="322">
      <c r="A322" s="38"/>
      <c r="B322" s="38"/>
      <c r="C322" s="38"/>
      <c r="D322" s="38"/>
      <c r="E322" s="38"/>
      <c r="F322" s="38"/>
    </row>
    <row r="323">
      <c r="A323" s="38"/>
      <c r="B323" s="38"/>
      <c r="C323" s="38"/>
      <c r="D323" s="38"/>
      <c r="E323" s="38"/>
      <c r="F323" s="38"/>
    </row>
    <row r="324">
      <c r="A324" s="38"/>
      <c r="B324" s="38"/>
      <c r="C324" s="38"/>
      <c r="D324" s="38"/>
      <c r="E324" s="38"/>
      <c r="F324" s="38"/>
    </row>
    <row r="325">
      <c r="A325" s="38"/>
      <c r="B325" s="38"/>
      <c r="C325" s="38"/>
      <c r="D325" s="38"/>
      <c r="E325" s="38"/>
      <c r="F325" s="38"/>
    </row>
    <row r="326">
      <c r="A326" s="38"/>
      <c r="B326" s="38"/>
      <c r="C326" s="38"/>
      <c r="D326" s="38"/>
      <c r="E326" s="38"/>
      <c r="F326" s="38"/>
    </row>
    <row r="327">
      <c r="A327" s="38"/>
      <c r="B327" s="38"/>
      <c r="C327" s="38"/>
      <c r="D327" s="38"/>
      <c r="E327" s="38"/>
      <c r="F327" s="38"/>
    </row>
    <row r="328">
      <c r="A328" s="38"/>
      <c r="B328" s="38"/>
      <c r="C328" s="38"/>
      <c r="D328" s="38"/>
      <c r="E328" s="38"/>
      <c r="F328" s="38"/>
    </row>
    <row r="329">
      <c r="A329" s="38"/>
      <c r="B329" s="38"/>
      <c r="C329" s="38"/>
      <c r="D329" s="38"/>
      <c r="E329" s="38"/>
      <c r="F329" s="38"/>
    </row>
    <row r="330">
      <c r="A330" s="38"/>
      <c r="B330" s="38"/>
      <c r="C330" s="38"/>
      <c r="D330" s="38"/>
      <c r="E330" s="38"/>
      <c r="F330" s="38"/>
    </row>
    <row r="331">
      <c r="A331" s="38"/>
      <c r="B331" s="38"/>
      <c r="C331" s="38"/>
      <c r="D331" s="38"/>
      <c r="E331" s="38"/>
      <c r="F331" s="38"/>
    </row>
    <row r="332">
      <c r="A332" s="38"/>
      <c r="B332" s="38"/>
      <c r="C332" s="38"/>
      <c r="D332" s="38"/>
      <c r="E332" s="38"/>
      <c r="F332" s="38"/>
    </row>
    <row r="333">
      <c r="A333" s="38"/>
      <c r="B333" s="38"/>
      <c r="C333" s="38"/>
      <c r="D333" s="38"/>
      <c r="E333" s="38"/>
      <c r="F333" s="38"/>
    </row>
    <row r="334">
      <c r="A334" s="38"/>
      <c r="B334" s="38"/>
      <c r="C334" s="38"/>
      <c r="D334" s="38"/>
      <c r="E334" s="38"/>
      <c r="F334" s="38"/>
    </row>
    <row r="335">
      <c r="A335" s="38"/>
      <c r="B335" s="38"/>
      <c r="C335" s="38"/>
      <c r="D335" s="38"/>
      <c r="E335" s="38"/>
      <c r="F335" s="38"/>
    </row>
    <row r="336">
      <c r="A336" s="38"/>
      <c r="B336" s="38"/>
      <c r="C336" s="38"/>
      <c r="D336" s="38"/>
      <c r="E336" s="38"/>
      <c r="F336" s="38"/>
    </row>
    <row r="337">
      <c r="A337" s="38"/>
      <c r="B337" s="38"/>
      <c r="C337" s="38"/>
      <c r="D337" s="38"/>
      <c r="E337" s="38"/>
      <c r="F337" s="38"/>
    </row>
    <row r="338">
      <c r="A338" s="38"/>
      <c r="B338" s="38"/>
      <c r="C338" s="38"/>
      <c r="D338" s="38"/>
      <c r="E338" s="38"/>
      <c r="F338" s="38"/>
    </row>
    <row r="339">
      <c r="A339" s="38"/>
      <c r="B339" s="38"/>
      <c r="C339" s="38"/>
      <c r="D339" s="38"/>
      <c r="E339" s="38"/>
      <c r="F339" s="38"/>
    </row>
    <row r="340">
      <c r="A340" s="38"/>
      <c r="B340" s="38"/>
      <c r="C340" s="38"/>
      <c r="D340" s="38"/>
      <c r="E340" s="38"/>
      <c r="F340" s="38"/>
    </row>
    <row r="341">
      <c r="A341" s="38"/>
      <c r="B341" s="38"/>
      <c r="C341" s="38"/>
      <c r="D341" s="38"/>
      <c r="E341" s="38"/>
      <c r="F341" s="38"/>
    </row>
    <row r="342">
      <c r="A342" s="38"/>
      <c r="B342" s="38"/>
      <c r="C342" s="38"/>
      <c r="D342" s="38"/>
      <c r="E342" s="38"/>
      <c r="F342" s="38"/>
    </row>
    <row r="343">
      <c r="A343" s="38"/>
      <c r="B343" s="38"/>
      <c r="C343" s="38"/>
      <c r="D343" s="38"/>
      <c r="E343" s="38"/>
      <c r="F343" s="38"/>
    </row>
    <row r="344">
      <c r="A344" s="38"/>
      <c r="B344" s="38"/>
      <c r="C344" s="38"/>
      <c r="D344" s="38"/>
      <c r="E344" s="38"/>
      <c r="F344" s="38"/>
    </row>
    <row r="345">
      <c r="A345" s="38"/>
      <c r="B345" s="38"/>
      <c r="C345" s="38"/>
      <c r="D345" s="38"/>
      <c r="E345" s="38"/>
      <c r="F345" s="38"/>
    </row>
    <row r="346">
      <c r="A346" s="38"/>
      <c r="B346" s="38"/>
      <c r="C346" s="38"/>
      <c r="D346" s="38"/>
      <c r="E346" s="38"/>
      <c r="F346" s="38"/>
    </row>
    <row r="347">
      <c r="A347" s="38"/>
      <c r="B347" s="38"/>
      <c r="C347" s="38"/>
      <c r="D347" s="38"/>
      <c r="E347" s="38"/>
      <c r="F347" s="38"/>
    </row>
    <row r="348">
      <c r="A348" s="38"/>
      <c r="B348" s="38"/>
      <c r="C348" s="38"/>
      <c r="D348" s="38"/>
      <c r="E348" s="38"/>
      <c r="F348" s="38"/>
    </row>
    <row r="349">
      <c r="A349" s="38"/>
      <c r="B349" s="38"/>
      <c r="C349" s="38"/>
      <c r="D349" s="38"/>
      <c r="E349" s="38"/>
      <c r="F349" s="38"/>
    </row>
    <row r="350">
      <c r="A350" s="38"/>
      <c r="B350" s="38"/>
      <c r="C350" s="38"/>
      <c r="D350" s="38"/>
      <c r="E350" s="38"/>
      <c r="F350" s="38"/>
    </row>
    <row r="351">
      <c r="A351" s="38"/>
      <c r="B351" s="38"/>
      <c r="C351" s="38"/>
      <c r="D351" s="38"/>
      <c r="E351" s="38"/>
      <c r="F351" s="38"/>
    </row>
    <row r="352">
      <c r="A352" s="38"/>
      <c r="B352" s="38"/>
      <c r="C352" s="38"/>
      <c r="D352" s="38"/>
      <c r="E352" s="38"/>
      <c r="F352" s="38"/>
    </row>
    <row r="353">
      <c r="A353" s="38"/>
      <c r="B353" s="38"/>
      <c r="C353" s="38"/>
      <c r="D353" s="38"/>
      <c r="E353" s="38"/>
      <c r="F353" s="38"/>
    </row>
    <row r="354">
      <c r="A354" s="38"/>
      <c r="B354" s="38"/>
      <c r="C354" s="38"/>
      <c r="D354" s="38"/>
      <c r="E354" s="38"/>
      <c r="F354" s="38"/>
    </row>
    <row r="355">
      <c r="A355" s="38"/>
      <c r="B355" s="38"/>
      <c r="C355" s="38"/>
      <c r="D355" s="38"/>
      <c r="E355" s="38"/>
      <c r="F355" s="38"/>
    </row>
    <row r="356">
      <c r="A356" s="38"/>
      <c r="B356" s="38"/>
      <c r="C356" s="38"/>
      <c r="D356" s="38"/>
      <c r="E356" s="38"/>
      <c r="F356" s="38"/>
    </row>
    <row r="357">
      <c r="A357" s="38"/>
      <c r="B357" s="38"/>
      <c r="C357" s="38"/>
      <c r="D357" s="38"/>
      <c r="E357" s="38"/>
      <c r="F357" s="38"/>
    </row>
    <row r="358">
      <c r="A358" s="38"/>
      <c r="B358" s="38"/>
      <c r="C358" s="38"/>
      <c r="D358" s="38"/>
      <c r="E358" s="38"/>
      <c r="F358" s="38"/>
    </row>
    <row r="359">
      <c r="A359" s="38"/>
      <c r="B359" s="38"/>
      <c r="C359" s="38"/>
      <c r="D359" s="38"/>
      <c r="E359" s="38"/>
      <c r="F359" s="38"/>
    </row>
    <row r="360">
      <c r="A360" s="38"/>
      <c r="B360" s="38"/>
      <c r="C360" s="38"/>
      <c r="D360" s="38"/>
      <c r="E360" s="38"/>
      <c r="F360" s="38"/>
    </row>
    <row r="361">
      <c r="A361" s="38"/>
      <c r="B361" s="38"/>
      <c r="C361" s="38"/>
      <c r="D361" s="38"/>
      <c r="E361" s="38"/>
      <c r="F361" s="38"/>
    </row>
    <row r="362">
      <c r="A362" s="38"/>
      <c r="B362" s="38"/>
      <c r="C362" s="38"/>
      <c r="D362" s="38"/>
      <c r="E362" s="38"/>
      <c r="F362" s="38"/>
    </row>
    <row r="363">
      <c r="A363" s="38"/>
      <c r="B363" s="38"/>
      <c r="C363" s="38"/>
      <c r="D363" s="38"/>
      <c r="E363" s="38"/>
      <c r="F363" s="38"/>
    </row>
    <row r="364">
      <c r="A364" s="38"/>
      <c r="B364" s="38"/>
      <c r="C364" s="38"/>
      <c r="D364" s="38"/>
      <c r="E364" s="38"/>
      <c r="F364" s="38"/>
    </row>
    <row r="365">
      <c r="A365" s="38"/>
      <c r="B365" s="38"/>
      <c r="C365" s="38"/>
      <c r="D365" s="38"/>
      <c r="E365" s="38"/>
      <c r="F365" s="38"/>
    </row>
    <row r="366">
      <c r="A366" s="38"/>
      <c r="B366" s="38"/>
      <c r="C366" s="38"/>
      <c r="D366" s="38"/>
      <c r="E366" s="38"/>
      <c r="F366" s="38"/>
    </row>
    <row r="367">
      <c r="A367" s="38"/>
      <c r="B367" s="38"/>
      <c r="C367" s="38"/>
      <c r="D367" s="38"/>
      <c r="E367" s="38"/>
      <c r="F367" s="38"/>
    </row>
    <row r="368">
      <c r="A368" s="38"/>
      <c r="B368" s="38"/>
      <c r="C368" s="38"/>
      <c r="D368" s="38"/>
      <c r="E368" s="38"/>
      <c r="F368" s="38"/>
    </row>
    <row r="369">
      <c r="A369" s="38"/>
      <c r="B369" s="38"/>
      <c r="C369" s="38"/>
      <c r="D369" s="38"/>
      <c r="E369" s="38"/>
      <c r="F369" s="38"/>
    </row>
    <row r="370">
      <c r="A370" s="38"/>
      <c r="B370" s="38"/>
      <c r="C370" s="38"/>
      <c r="D370" s="38"/>
      <c r="E370" s="38"/>
      <c r="F370" s="38"/>
    </row>
    <row r="371">
      <c r="A371" s="38"/>
      <c r="B371" s="38"/>
      <c r="C371" s="38"/>
      <c r="D371" s="38"/>
      <c r="E371" s="38"/>
      <c r="F371" s="38"/>
    </row>
    <row r="372">
      <c r="A372" s="38"/>
      <c r="B372" s="38"/>
      <c r="C372" s="38"/>
      <c r="D372" s="38"/>
      <c r="E372" s="38"/>
      <c r="F372" s="38"/>
    </row>
    <row r="373">
      <c r="A373" s="38"/>
      <c r="B373" s="38"/>
      <c r="C373" s="38"/>
      <c r="D373" s="38"/>
      <c r="E373" s="38"/>
      <c r="F373" s="38"/>
    </row>
    <row r="374">
      <c r="A374" s="38"/>
      <c r="B374" s="38"/>
      <c r="C374" s="38"/>
      <c r="D374" s="38"/>
      <c r="E374" s="38"/>
      <c r="F374" s="38"/>
    </row>
    <row r="375">
      <c r="A375" s="38"/>
      <c r="B375" s="38"/>
      <c r="C375" s="38"/>
      <c r="D375" s="38"/>
      <c r="E375" s="38"/>
      <c r="F375" s="38"/>
    </row>
    <row r="376">
      <c r="A376" s="38"/>
      <c r="B376" s="38"/>
      <c r="C376" s="38"/>
      <c r="D376" s="38"/>
      <c r="E376" s="38"/>
      <c r="F376" s="38"/>
    </row>
    <row r="377">
      <c r="A377" s="38"/>
      <c r="B377" s="38"/>
      <c r="C377" s="38"/>
      <c r="D377" s="38"/>
      <c r="E377" s="38"/>
      <c r="F377" s="38"/>
    </row>
    <row r="378">
      <c r="A378" s="38"/>
      <c r="B378" s="38"/>
      <c r="C378" s="38"/>
      <c r="D378" s="38"/>
      <c r="E378" s="38"/>
      <c r="F378" s="38"/>
    </row>
    <row r="379">
      <c r="A379" s="38"/>
      <c r="B379" s="38"/>
      <c r="C379" s="38"/>
      <c r="D379" s="38"/>
      <c r="E379" s="38"/>
      <c r="F379" s="38"/>
    </row>
    <row r="380">
      <c r="A380" s="38"/>
      <c r="B380" s="38"/>
      <c r="C380" s="38"/>
      <c r="D380" s="38"/>
      <c r="E380" s="38"/>
      <c r="F380" s="38"/>
    </row>
    <row r="381">
      <c r="A381" s="38"/>
      <c r="B381" s="38"/>
      <c r="C381" s="38"/>
      <c r="D381" s="38"/>
      <c r="E381" s="38"/>
      <c r="F381" s="38"/>
    </row>
    <row r="382">
      <c r="A382" s="38"/>
      <c r="B382" s="38"/>
      <c r="C382" s="38"/>
      <c r="D382" s="38"/>
      <c r="E382" s="38"/>
      <c r="F382" s="38"/>
    </row>
    <row r="383">
      <c r="A383" s="38"/>
      <c r="B383" s="38"/>
      <c r="C383" s="38"/>
      <c r="D383" s="38"/>
      <c r="E383" s="38"/>
      <c r="F383" s="38"/>
    </row>
    <row r="384">
      <c r="A384" s="38"/>
      <c r="B384" s="38"/>
      <c r="C384" s="38"/>
      <c r="D384" s="38"/>
      <c r="E384" s="38"/>
      <c r="F384" s="38"/>
    </row>
    <row r="385">
      <c r="A385" s="38"/>
      <c r="B385" s="38"/>
      <c r="C385" s="38"/>
      <c r="D385" s="38"/>
      <c r="E385" s="38"/>
      <c r="F385" s="38"/>
    </row>
    <row r="386">
      <c r="A386" s="38"/>
      <c r="B386" s="38"/>
      <c r="C386" s="38"/>
      <c r="D386" s="38"/>
      <c r="E386" s="38"/>
      <c r="F386" s="38"/>
    </row>
    <row r="387">
      <c r="A387" s="38"/>
      <c r="B387" s="38"/>
      <c r="C387" s="38"/>
      <c r="D387" s="38"/>
      <c r="E387" s="38"/>
      <c r="F387" s="38"/>
    </row>
    <row r="388">
      <c r="A388" s="38"/>
      <c r="B388" s="38"/>
      <c r="C388" s="38"/>
      <c r="D388" s="38"/>
      <c r="E388" s="38"/>
      <c r="F388" s="38"/>
    </row>
    <row r="389">
      <c r="A389" s="38"/>
      <c r="B389" s="38"/>
      <c r="C389" s="38"/>
      <c r="D389" s="38"/>
      <c r="E389" s="38"/>
      <c r="F389" s="38"/>
    </row>
    <row r="390">
      <c r="A390" s="38"/>
      <c r="B390" s="38"/>
      <c r="C390" s="38"/>
      <c r="D390" s="38"/>
      <c r="E390" s="38"/>
      <c r="F390" s="38"/>
    </row>
    <row r="391">
      <c r="A391" s="38"/>
      <c r="B391" s="38"/>
      <c r="C391" s="38"/>
      <c r="D391" s="38"/>
      <c r="E391" s="38"/>
      <c r="F391" s="38"/>
    </row>
    <row r="392">
      <c r="A392" s="38"/>
      <c r="B392" s="38"/>
      <c r="C392" s="38"/>
      <c r="D392" s="38"/>
      <c r="E392" s="38"/>
      <c r="F392" s="38"/>
    </row>
    <row r="393">
      <c r="A393" s="38"/>
      <c r="B393" s="38"/>
      <c r="C393" s="38"/>
      <c r="D393" s="38"/>
      <c r="E393" s="38"/>
      <c r="F393" s="38"/>
    </row>
    <row r="394">
      <c r="A394" s="38"/>
      <c r="B394" s="38"/>
      <c r="C394" s="38"/>
      <c r="D394" s="38"/>
      <c r="E394" s="38"/>
      <c r="F394" s="38"/>
    </row>
    <row r="395">
      <c r="A395" s="38"/>
      <c r="B395" s="38"/>
      <c r="C395" s="38"/>
      <c r="D395" s="38"/>
      <c r="E395" s="38"/>
      <c r="F395" s="38"/>
    </row>
    <row r="396">
      <c r="A396" s="38"/>
      <c r="B396" s="38"/>
      <c r="C396" s="38"/>
      <c r="D396" s="38"/>
      <c r="E396" s="38"/>
      <c r="F396" s="38"/>
    </row>
    <row r="397">
      <c r="A397" s="38"/>
      <c r="B397" s="38"/>
      <c r="C397" s="38"/>
      <c r="D397" s="38"/>
      <c r="E397" s="38"/>
      <c r="F397" s="38"/>
    </row>
    <row r="398">
      <c r="A398" s="38"/>
      <c r="B398" s="38"/>
      <c r="C398" s="38"/>
      <c r="D398" s="38"/>
      <c r="E398" s="38"/>
      <c r="F398" s="38"/>
    </row>
    <row r="399">
      <c r="A399" s="38"/>
      <c r="B399" s="38"/>
      <c r="C399" s="38"/>
      <c r="D399" s="38"/>
      <c r="E399" s="38"/>
      <c r="F399" s="38"/>
    </row>
    <row r="400">
      <c r="A400" s="38"/>
      <c r="B400" s="38"/>
      <c r="C400" s="38"/>
      <c r="D400" s="38"/>
      <c r="E400" s="38"/>
      <c r="F400" s="38"/>
    </row>
    <row r="401">
      <c r="A401" s="38"/>
      <c r="B401" s="38"/>
      <c r="C401" s="38"/>
      <c r="D401" s="38"/>
      <c r="E401" s="38"/>
      <c r="F401" s="38"/>
    </row>
    <row r="402">
      <c r="A402" s="38"/>
      <c r="B402" s="38"/>
      <c r="C402" s="38"/>
      <c r="D402" s="38"/>
      <c r="E402" s="38"/>
      <c r="F402" s="38"/>
    </row>
    <row r="403">
      <c r="A403" s="38"/>
      <c r="B403" s="38"/>
      <c r="C403" s="38"/>
      <c r="D403" s="38"/>
      <c r="E403" s="38"/>
      <c r="F403" s="38"/>
    </row>
    <row r="404">
      <c r="A404" s="38"/>
      <c r="B404" s="38"/>
      <c r="C404" s="38"/>
      <c r="D404" s="38"/>
      <c r="E404" s="38"/>
      <c r="F404" s="38"/>
    </row>
    <row r="405">
      <c r="A405" s="38"/>
      <c r="B405" s="38"/>
      <c r="C405" s="38"/>
      <c r="D405" s="38"/>
      <c r="E405" s="38"/>
      <c r="F405" s="38"/>
    </row>
    <row r="406">
      <c r="A406" s="38"/>
      <c r="B406" s="38"/>
      <c r="C406" s="38"/>
      <c r="D406" s="38"/>
      <c r="E406" s="38"/>
      <c r="F406" s="38"/>
    </row>
    <row r="407">
      <c r="A407" s="38"/>
      <c r="B407" s="38"/>
      <c r="C407" s="38"/>
      <c r="D407" s="38"/>
      <c r="E407" s="38"/>
      <c r="F407" s="38"/>
    </row>
    <row r="408">
      <c r="A408" s="38"/>
      <c r="B408" s="38"/>
      <c r="C408" s="38"/>
      <c r="D408" s="38"/>
      <c r="E408" s="38"/>
      <c r="F408" s="38"/>
    </row>
    <row r="409">
      <c r="A409" s="38"/>
      <c r="B409" s="38"/>
      <c r="C409" s="38"/>
      <c r="D409" s="38"/>
      <c r="E409" s="38"/>
      <c r="F409" s="38"/>
    </row>
    <row r="410">
      <c r="A410" s="38"/>
      <c r="B410" s="38"/>
      <c r="C410" s="38"/>
      <c r="D410" s="38"/>
      <c r="E410" s="38"/>
      <c r="F410" s="38"/>
    </row>
    <row r="411">
      <c r="A411" s="38"/>
      <c r="B411" s="38"/>
      <c r="C411" s="38"/>
      <c r="D411" s="38"/>
      <c r="E411" s="38"/>
      <c r="F411" s="38"/>
    </row>
    <row r="412">
      <c r="A412" s="38"/>
      <c r="B412" s="38"/>
      <c r="C412" s="38"/>
      <c r="D412" s="38"/>
      <c r="E412" s="38"/>
      <c r="F412" s="38"/>
    </row>
    <row r="413">
      <c r="A413" s="38"/>
      <c r="B413" s="38"/>
      <c r="C413" s="38"/>
      <c r="D413" s="38"/>
      <c r="E413" s="38"/>
      <c r="F413" s="38"/>
    </row>
    <row r="414">
      <c r="A414" s="38"/>
      <c r="B414" s="38"/>
      <c r="C414" s="38"/>
      <c r="D414" s="38"/>
      <c r="E414" s="38"/>
      <c r="F414" s="38"/>
    </row>
    <row r="415">
      <c r="A415" s="38"/>
      <c r="B415" s="38"/>
      <c r="C415" s="38"/>
      <c r="D415" s="38"/>
      <c r="E415" s="38"/>
      <c r="F415" s="38"/>
    </row>
    <row r="416">
      <c r="A416" s="38"/>
      <c r="B416" s="38"/>
      <c r="C416" s="38"/>
      <c r="D416" s="38"/>
      <c r="E416" s="38"/>
      <c r="F416" s="38"/>
    </row>
    <row r="417">
      <c r="A417" s="38"/>
      <c r="B417" s="38"/>
      <c r="C417" s="38"/>
      <c r="D417" s="38"/>
      <c r="E417" s="38"/>
      <c r="F417" s="38"/>
    </row>
    <row r="418">
      <c r="A418" s="38"/>
      <c r="B418" s="38"/>
      <c r="C418" s="38"/>
      <c r="D418" s="38"/>
      <c r="E418" s="38"/>
      <c r="F418" s="38"/>
    </row>
    <row r="419">
      <c r="A419" s="38"/>
      <c r="B419" s="38"/>
      <c r="C419" s="38"/>
      <c r="D419" s="38"/>
      <c r="E419" s="38"/>
      <c r="F419" s="38"/>
    </row>
    <row r="420">
      <c r="A420" s="38"/>
      <c r="B420" s="38"/>
      <c r="C420" s="38"/>
      <c r="D420" s="38"/>
      <c r="E420" s="38"/>
      <c r="F420" s="38"/>
    </row>
    <row r="421">
      <c r="A421" s="38"/>
      <c r="B421" s="38"/>
      <c r="C421" s="38"/>
      <c r="D421" s="38"/>
      <c r="E421" s="38"/>
      <c r="F421" s="38"/>
    </row>
    <row r="422">
      <c r="A422" s="38"/>
      <c r="B422" s="38"/>
      <c r="C422" s="38"/>
      <c r="D422" s="38"/>
      <c r="E422" s="38"/>
      <c r="F422" s="38"/>
    </row>
    <row r="423">
      <c r="A423" s="38"/>
      <c r="B423" s="38"/>
      <c r="C423" s="38"/>
      <c r="D423" s="38"/>
      <c r="E423" s="38"/>
      <c r="F423" s="38"/>
    </row>
    <row r="424">
      <c r="A424" s="38"/>
      <c r="B424" s="38"/>
      <c r="C424" s="38"/>
      <c r="D424" s="38"/>
      <c r="E424" s="38"/>
      <c r="F424" s="38"/>
    </row>
    <row r="425">
      <c r="A425" s="38"/>
      <c r="B425" s="38"/>
      <c r="C425" s="38"/>
      <c r="D425" s="38"/>
      <c r="E425" s="38"/>
      <c r="F425" s="38"/>
    </row>
    <row r="426">
      <c r="A426" s="38"/>
      <c r="B426" s="38"/>
      <c r="C426" s="38"/>
      <c r="D426" s="38"/>
      <c r="E426" s="38"/>
      <c r="F426" s="38"/>
    </row>
    <row r="427">
      <c r="A427" s="38"/>
      <c r="B427" s="38"/>
      <c r="C427" s="38"/>
      <c r="D427" s="38"/>
      <c r="E427" s="38"/>
      <c r="F427" s="38"/>
    </row>
    <row r="428">
      <c r="A428" s="38"/>
      <c r="B428" s="38"/>
      <c r="C428" s="38"/>
      <c r="D428" s="38"/>
      <c r="E428" s="38"/>
      <c r="F428" s="38"/>
    </row>
    <row r="429">
      <c r="A429" s="38"/>
      <c r="B429" s="38"/>
      <c r="C429" s="38"/>
      <c r="D429" s="38"/>
      <c r="E429" s="38"/>
      <c r="F429" s="38"/>
    </row>
    <row r="430">
      <c r="A430" s="38"/>
      <c r="B430" s="38"/>
      <c r="C430" s="38"/>
      <c r="D430" s="38"/>
      <c r="E430" s="38"/>
      <c r="F430" s="38"/>
    </row>
    <row r="431">
      <c r="A431" s="38"/>
      <c r="B431" s="38"/>
      <c r="C431" s="38"/>
      <c r="D431" s="38"/>
      <c r="E431" s="38"/>
      <c r="F431" s="38"/>
    </row>
    <row r="432">
      <c r="A432" s="38"/>
      <c r="B432" s="38"/>
      <c r="C432" s="38"/>
      <c r="D432" s="38"/>
      <c r="E432" s="38"/>
      <c r="F432" s="38"/>
    </row>
    <row r="433">
      <c r="A433" s="38"/>
      <c r="B433" s="38"/>
      <c r="C433" s="38"/>
      <c r="D433" s="38"/>
      <c r="E433" s="38"/>
      <c r="F433" s="38"/>
    </row>
    <row r="434">
      <c r="A434" s="38"/>
      <c r="B434" s="38"/>
      <c r="C434" s="38"/>
      <c r="D434" s="38"/>
      <c r="E434" s="38"/>
      <c r="F434" s="38"/>
    </row>
    <row r="435">
      <c r="A435" s="38"/>
      <c r="B435" s="38"/>
      <c r="C435" s="38"/>
      <c r="D435" s="38"/>
      <c r="E435" s="38"/>
      <c r="F435" s="38"/>
    </row>
    <row r="436">
      <c r="A436" s="38"/>
      <c r="B436" s="38"/>
      <c r="C436" s="38"/>
      <c r="D436" s="38"/>
      <c r="E436" s="38"/>
      <c r="F436" s="38"/>
    </row>
    <row r="437">
      <c r="A437" s="38"/>
      <c r="B437" s="38"/>
      <c r="C437" s="38"/>
      <c r="D437" s="38"/>
      <c r="E437" s="38"/>
      <c r="F437" s="38"/>
    </row>
    <row r="438">
      <c r="A438" s="38"/>
      <c r="B438" s="38"/>
      <c r="C438" s="38"/>
      <c r="D438" s="38"/>
      <c r="E438" s="38"/>
      <c r="F438" s="38"/>
    </row>
    <row r="439">
      <c r="A439" s="38"/>
      <c r="B439" s="38"/>
      <c r="C439" s="38"/>
      <c r="D439" s="38"/>
      <c r="E439" s="38"/>
      <c r="F439" s="38"/>
    </row>
    <row r="440">
      <c r="A440" s="38"/>
      <c r="B440" s="38"/>
      <c r="C440" s="38"/>
      <c r="D440" s="38"/>
      <c r="E440" s="38"/>
      <c r="F440" s="38"/>
    </row>
    <row r="441">
      <c r="A441" s="38"/>
      <c r="B441" s="38"/>
      <c r="C441" s="38"/>
      <c r="D441" s="38"/>
      <c r="E441" s="38"/>
      <c r="F441" s="38"/>
    </row>
    <row r="442">
      <c r="A442" s="38"/>
      <c r="B442" s="38"/>
      <c r="C442" s="38"/>
      <c r="D442" s="38"/>
      <c r="E442" s="38"/>
      <c r="F442" s="38"/>
    </row>
    <row r="443">
      <c r="A443" s="38"/>
      <c r="B443" s="38"/>
      <c r="C443" s="38"/>
      <c r="D443" s="38"/>
      <c r="E443" s="38"/>
      <c r="F443" s="38"/>
    </row>
    <row r="444">
      <c r="A444" s="38"/>
      <c r="B444" s="38"/>
      <c r="C444" s="38"/>
      <c r="D444" s="38"/>
      <c r="E444" s="38"/>
      <c r="F444" s="38"/>
    </row>
    <row r="445">
      <c r="A445" s="38"/>
      <c r="B445" s="38"/>
      <c r="C445" s="38"/>
      <c r="D445" s="38"/>
      <c r="E445" s="38"/>
      <c r="F445" s="38"/>
    </row>
    <row r="446">
      <c r="A446" s="38"/>
      <c r="B446" s="38"/>
      <c r="C446" s="38"/>
      <c r="D446" s="38"/>
      <c r="E446" s="38"/>
      <c r="F446" s="38"/>
    </row>
    <row r="447">
      <c r="A447" s="38"/>
      <c r="B447" s="38"/>
      <c r="C447" s="38"/>
      <c r="D447" s="38"/>
      <c r="E447" s="38"/>
      <c r="F447" s="38"/>
    </row>
    <row r="448">
      <c r="A448" s="38"/>
      <c r="B448" s="38"/>
      <c r="C448" s="38"/>
      <c r="D448" s="38"/>
      <c r="E448" s="38"/>
      <c r="F448" s="38"/>
    </row>
    <row r="449">
      <c r="A449" s="38"/>
      <c r="B449" s="38"/>
      <c r="C449" s="38"/>
      <c r="D449" s="38"/>
      <c r="E449" s="38"/>
      <c r="F449" s="38"/>
    </row>
    <row r="450">
      <c r="A450" s="38"/>
      <c r="B450" s="38"/>
      <c r="C450" s="38"/>
      <c r="D450" s="38"/>
      <c r="E450" s="38"/>
      <c r="F450" s="38"/>
    </row>
    <row r="451">
      <c r="A451" s="38"/>
      <c r="B451" s="38"/>
      <c r="C451" s="38"/>
      <c r="D451" s="38"/>
      <c r="E451" s="38"/>
      <c r="F451" s="38"/>
    </row>
    <row r="452">
      <c r="A452" s="38"/>
      <c r="B452" s="38"/>
      <c r="C452" s="38"/>
      <c r="D452" s="38"/>
      <c r="E452" s="38"/>
      <c r="F452" s="38"/>
    </row>
    <row r="453">
      <c r="A453" s="38"/>
      <c r="B453" s="38"/>
      <c r="C453" s="38"/>
      <c r="D453" s="38"/>
      <c r="E453" s="38"/>
      <c r="F453" s="38"/>
    </row>
    <row r="454">
      <c r="A454" s="38"/>
      <c r="B454" s="38"/>
      <c r="C454" s="38"/>
      <c r="D454" s="38"/>
      <c r="E454" s="38"/>
      <c r="F454" s="38"/>
    </row>
    <row r="455">
      <c r="A455" s="38"/>
      <c r="B455" s="38"/>
      <c r="C455" s="38"/>
      <c r="D455" s="38"/>
      <c r="E455" s="38"/>
      <c r="F455" s="38"/>
    </row>
    <row r="456">
      <c r="A456" s="38"/>
      <c r="B456" s="38"/>
      <c r="C456" s="38"/>
      <c r="D456" s="38"/>
      <c r="E456" s="38"/>
      <c r="F456" s="38"/>
    </row>
    <row r="457">
      <c r="A457" s="38"/>
      <c r="B457" s="38"/>
      <c r="C457" s="38"/>
      <c r="D457" s="38"/>
      <c r="E457" s="38"/>
      <c r="F457" s="38"/>
    </row>
    <row r="458">
      <c r="A458" s="38"/>
      <c r="B458" s="38"/>
      <c r="C458" s="38"/>
      <c r="D458" s="38"/>
      <c r="E458" s="38"/>
      <c r="F458" s="38"/>
    </row>
    <row r="459">
      <c r="A459" s="38"/>
      <c r="B459" s="38"/>
      <c r="C459" s="38"/>
      <c r="D459" s="38"/>
      <c r="E459" s="38"/>
      <c r="F459" s="38"/>
    </row>
    <row r="460">
      <c r="A460" s="38"/>
      <c r="B460" s="38"/>
      <c r="C460" s="38"/>
      <c r="D460" s="38"/>
      <c r="E460" s="38"/>
      <c r="F460" s="38"/>
    </row>
    <row r="461">
      <c r="A461" s="38"/>
      <c r="B461" s="38"/>
      <c r="C461" s="38"/>
      <c r="D461" s="38"/>
      <c r="E461" s="38"/>
      <c r="F461" s="38"/>
    </row>
    <row r="462">
      <c r="A462" s="38"/>
      <c r="B462" s="38"/>
      <c r="C462" s="38"/>
      <c r="D462" s="38"/>
      <c r="E462" s="38"/>
      <c r="F462" s="38"/>
    </row>
    <row r="463">
      <c r="A463" s="38"/>
      <c r="B463" s="38"/>
      <c r="C463" s="38"/>
      <c r="D463" s="38"/>
      <c r="E463" s="38"/>
      <c r="F463" s="38"/>
    </row>
    <row r="464">
      <c r="A464" s="38"/>
      <c r="B464" s="38"/>
      <c r="C464" s="38"/>
      <c r="D464" s="38"/>
      <c r="E464" s="38"/>
      <c r="F464" s="38"/>
    </row>
    <row r="465">
      <c r="A465" s="38"/>
      <c r="B465" s="38"/>
      <c r="C465" s="38"/>
      <c r="D465" s="38"/>
      <c r="E465" s="38"/>
      <c r="F465" s="38"/>
    </row>
    <row r="466">
      <c r="A466" s="38"/>
      <c r="B466" s="38"/>
      <c r="C466" s="38"/>
      <c r="D466" s="38"/>
      <c r="E466" s="38"/>
      <c r="F466" s="38"/>
    </row>
    <row r="467">
      <c r="A467" s="38"/>
      <c r="B467" s="38"/>
      <c r="C467" s="38"/>
      <c r="D467" s="38"/>
      <c r="E467" s="38"/>
      <c r="F467" s="38"/>
    </row>
    <row r="468">
      <c r="A468" s="38"/>
      <c r="B468" s="38"/>
      <c r="C468" s="38"/>
      <c r="D468" s="38"/>
      <c r="E468" s="38"/>
      <c r="F468" s="38"/>
    </row>
    <row r="469">
      <c r="A469" s="38"/>
      <c r="B469" s="38"/>
      <c r="C469" s="38"/>
      <c r="D469" s="38"/>
      <c r="E469" s="38"/>
      <c r="F469" s="38"/>
    </row>
    <row r="470">
      <c r="A470" s="38"/>
      <c r="B470" s="38"/>
      <c r="C470" s="38"/>
      <c r="D470" s="38"/>
      <c r="E470" s="38"/>
      <c r="F470" s="38"/>
    </row>
    <row r="471">
      <c r="A471" s="38"/>
      <c r="B471" s="38"/>
      <c r="C471" s="38"/>
      <c r="D471" s="38"/>
      <c r="E471" s="38"/>
      <c r="F471" s="38"/>
    </row>
    <row r="472">
      <c r="A472" s="38"/>
      <c r="B472" s="38"/>
      <c r="C472" s="38"/>
      <c r="D472" s="38"/>
      <c r="E472" s="38"/>
      <c r="F472" s="38"/>
    </row>
    <row r="473">
      <c r="A473" s="38"/>
      <c r="B473" s="38"/>
      <c r="C473" s="38"/>
      <c r="D473" s="38"/>
      <c r="E473" s="38"/>
      <c r="F473" s="38"/>
    </row>
    <row r="474">
      <c r="A474" s="38"/>
      <c r="B474" s="38"/>
      <c r="C474" s="38"/>
      <c r="D474" s="38"/>
      <c r="E474" s="38"/>
      <c r="F474" s="38"/>
    </row>
    <row r="475">
      <c r="A475" s="38"/>
      <c r="B475" s="38"/>
      <c r="C475" s="38"/>
      <c r="D475" s="38"/>
      <c r="E475" s="38"/>
      <c r="F475" s="38"/>
    </row>
    <row r="476">
      <c r="A476" s="38"/>
      <c r="B476" s="38"/>
      <c r="C476" s="38"/>
      <c r="D476" s="38"/>
      <c r="E476" s="38"/>
      <c r="F476" s="38"/>
    </row>
    <row r="477">
      <c r="A477" s="38"/>
      <c r="B477" s="38"/>
      <c r="C477" s="38"/>
      <c r="D477" s="38"/>
      <c r="E477" s="38"/>
      <c r="F477" s="38"/>
    </row>
    <row r="478">
      <c r="A478" s="38"/>
      <c r="B478" s="38"/>
      <c r="C478" s="38"/>
      <c r="D478" s="38"/>
      <c r="E478" s="38"/>
      <c r="F478" s="38"/>
    </row>
    <row r="479">
      <c r="A479" s="38"/>
      <c r="B479" s="38"/>
      <c r="C479" s="38"/>
      <c r="D479" s="38"/>
      <c r="E479" s="38"/>
      <c r="F479" s="38"/>
    </row>
    <row r="480">
      <c r="A480" s="38"/>
      <c r="B480" s="38"/>
      <c r="C480" s="38"/>
      <c r="D480" s="38"/>
      <c r="E480" s="38"/>
      <c r="F480" s="38"/>
    </row>
    <row r="481">
      <c r="A481" s="38"/>
      <c r="B481" s="38"/>
      <c r="C481" s="38"/>
      <c r="D481" s="38"/>
      <c r="E481" s="38"/>
      <c r="F481" s="38"/>
    </row>
    <row r="482">
      <c r="A482" s="38"/>
      <c r="B482" s="38"/>
      <c r="C482" s="38"/>
      <c r="D482" s="38"/>
      <c r="E482" s="38"/>
      <c r="F482" s="38"/>
    </row>
    <row r="483">
      <c r="A483" s="38"/>
      <c r="B483" s="38"/>
      <c r="C483" s="38"/>
      <c r="D483" s="38"/>
      <c r="E483" s="38"/>
      <c r="F483" s="38"/>
    </row>
    <row r="484">
      <c r="A484" s="38"/>
      <c r="B484" s="38"/>
      <c r="C484" s="38"/>
      <c r="D484" s="38"/>
      <c r="E484" s="38"/>
      <c r="F484" s="38"/>
    </row>
    <row r="485">
      <c r="A485" s="38"/>
      <c r="B485" s="38"/>
      <c r="C485" s="38"/>
      <c r="D485" s="38"/>
      <c r="E485" s="38"/>
      <c r="F485" s="38"/>
    </row>
    <row r="486">
      <c r="A486" s="38"/>
      <c r="B486" s="38"/>
      <c r="C486" s="38"/>
      <c r="D486" s="38"/>
      <c r="E486" s="38"/>
      <c r="F486" s="38"/>
    </row>
    <row r="487">
      <c r="A487" s="38"/>
      <c r="B487" s="38"/>
      <c r="C487" s="38"/>
      <c r="D487" s="38"/>
      <c r="E487" s="38"/>
      <c r="F487" s="38"/>
    </row>
    <row r="488">
      <c r="A488" s="38"/>
      <c r="B488" s="38"/>
      <c r="C488" s="38"/>
      <c r="D488" s="38"/>
      <c r="E488" s="38"/>
      <c r="F488" s="38"/>
    </row>
    <row r="489">
      <c r="A489" s="38"/>
      <c r="B489" s="38"/>
      <c r="C489" s="38"/>
      <c r="D489" s="38"/>
      <c r="E489" s="38"/>
      <c r="F489" s="38"/>
    </row>
    <row r="490">
      <c r="A490" s="38"/>
      <c r="B490" s="38"/>
      <c r="C490" s="38"/>
      <c r="D490" s="38"/>
      <c r="E490" s="38"/>
      <c r="F490" s="38"/>
    </row>
    <row r="491">
      <c r="A491" s="38"/>
      <c r="B491" s="38"/>
      <c r="C491" s="38"/>
      <c r="D491" s="38"/>
      <c r="E491" s="38"/>
      <c r="F491" s="38"/>
    </row>
    <row r="492">
      <c r="A492" s="38"/>
      <c r="B492" s="38"/>
      <c r="C492" s="38"/>
      <c r="D492" s="38"/>
      <c r="E492" s="38"/>
      <c r="F492" s="38"/>
    </row>
    <row r="493">
      <c r="A493" s="38"/>
      <c r="B493" s="38"/>
      <c r="C493" s="38"/>
      <c r="D493" s="38"/>
      <c r="E493" s="38"/>
      <c r="F493" s="38"/>
    </row>
    <row r="494">
      <c r="A494" s="38"/>
      <c r="B494" s="38"/>
      <c r="C494" s="38"/>
      <c r="D494" s="38"/>
      <c r="E494" s="38"/>
      <c r="F494" s="38"/>
    </row>
    <row r="495">
      <c r="A495" s="38"/>
      <c r="B495" s="38"/>
      <c r="C495" s="38"/>
      <c r="D495" s="38"/>
      <c r="E495" s="38"/>
      <c r="F495" s="38"/>
    </row>
    <row r="496">
      <c r="A496" s="38"/>
      <c r="B496" s="38"/>
      <c r="C496" s="38"/>
      <c r="D496" s="38"/>
      <c r="E496" s="38"/>
      <c r="F496" s="38"/>
    </row>
    <row r="497">
      <c r="A497" s="38"/>
      <c r="B497" s="38"/>
      <c r="C497" s="38"/>
      <c r="D497" s="38"/>
      <c r="E497" s="38"/>
      <c r="F497" s="38"/>
    </row>
    <row r="498">
      <c r="A498" s="38"/>
      <c r="B498" s="38"/>
      <c r="C498" s="38"/>
      <c r="D498" s="38"/>
      <c r="E498" s="38"/>
      <c r="F498" s="38"/>
    </row>
    <row r="499">
      <c r="A499" s="38"/>
      <c r="B499" s="38"/>
      <c r="C499" s="38"/>
      <c r="D499" s="38"/>
      <c r="E499" s="38"/>
      <c r="F499" s="38"/>
    </row>
    <row r="500">
      <c r="A500" s="38"/>
      <c r="B500" s="38"/>
      <c r="C500" s="38"/>
      <c r="D500" s="38"/>
      <c r="E500" s="38"/>
      <c r="F500" s="38"/>
    </row>
    <row r="501">
      <c r="A501" s="38"/>
      <c r="B501" s="38"/>
      <c r="C501" s="38"/>
      <c r="D501" s="38"/>
      <c r="E501" s="38"/>
      <c r="F501" s="38"/>
    </row>
    <row r="502">
      <c r="A502" s="38"/>
      <c r="B502" s="38"/>
      <c r="C502" s="38"/>
      <c r="D502" s="38"/>
      <c r="E502" s="38"/>
      <c r="F502" s="38"/>
    </row>
    <row r="503">
      <c r="A503" s="38"/>
      <c r="B503" s="38"/>
      <c r="C503" s="38"/>
      <c r="D503" s="38"/>
      <c r="E503" s="38"/>
      <c r="F503" s="38"/>
    </row>
    <row r="504">
      <c r="A504" s="38"/>
      <c r="B504" s="38"/>
      <c r="C504" s="38"/>
      <c r="D504" s="38"/>
      <c r="E504" s="38"/>
      <c r="F504" s="38"/>
    </row>
    <row r="505">
      <c r="A505" s="38"/>
      <c r="B505" s="38"/>
      <c r="C505" s="38"/>
      <c r="D505" s="38"/>
      <c r="E505" s="38"/>
      <c r="F505" s="38"/>
    </row>
    <row r="506">
      <c r="A506" s="38"/>
      <c r="B506" s="38"/>
      <c r="C506" s="38"/>
      <c r="D506" s="38"/>
      <c r="E506" s="38"/>
      <c r="F506" s="38"/>
    </row>
    <row r="507">
      <c r="A507" s="38"/>
      <c r="B507" s="38"/>
      <c r="C507" s="38"/>
      <c r="D507" s="38"/>
      <c r="E507" s="38"/>
      <c r="F507" s="38"/>
    </row>
    <row r="508">
      <c r="A508" s="38"/>
      <c r="B508" s="38"/>
      <c r="C508" s="38"/>
      <c r="D508" s="38"/>
      <c r="E508" s="38"/>
      <c r="F508" s="38"/>
    </row>
    <row r="509">
      <c r="A509" s="38"/>
      <c r="B509" s="38"/>
      <c r="C509" s="38"/>
      <c r="D509" s="38"/>
      <c r="E509" s="38"/>
      <c r="F509" s="38"/>
    </row>
    <row r="510">
      <c r="A510" s="38"/>
      <c r="B510" s="38"/>
      <c r="C510" s="38"/>
      <c r="D510" s="38"/>
      <c r="E510" s="38"/>
      <c r="F510" s="38"/>
    </row>
    <row r="511">
      <c r="A511" s="38"/>
      <c r="B511" s="38"/>
      <c r="C511" s="38"/>
      <c r="D511" s="38"/>
      <c r="E511" s="38"/>
      <c r="F511" s="38"/>
    </row>
    <row r="512">
      <c r="A512" s="38"/>
      <c r="B512" s="38"/>
      <c r="C512" s="38"/>
      <c r="D512" s="38"/>
      <c r="E512" s="38"/>
      <c r="F512" s="38"/>
    </row>
    <row r="513">
      <c r="A513" s="38"/>
      <c r="B513" s="38"/>
      <c r="C513" s="38"/>
      <c r="D513" s="38"/>
      <c r="E513" s="38"/>
      <c r="F513" s="38"/>
    </row>
    <row r="514">
      <c r="A514" s="38"/>
      <c r="B514" s="38"/>
      <c r="C514" s="38"/>
      <c r="D514" s="38"/>
      <c r="E514" s="38"/>
      <c r="F514" s="38"/>
    </row>
    <row r="515">
      <c r="A515" s="38"/>
      <c r="B515" s="38"/>
      <c r="C515" s="38"/>
      <c r="D515" s="38"/>
      <c r="E515" s="38"/>
      <c r="F515" s="38"/>
    </row>
    <row r="516">
      <c r="A516" s="38"/>
      <c r="B516" s="38"/>
      <c r="C516" s="38"/>
      <c r="D516" s="38"/>
      <c r="E516" s="38"/>
      <c r="F516" s="38"/>
    </row>
    <row r="517">
      <c r="A517" s="38"/>
      <c r="B517" s="38"/>
      <c r="C517" s="38"/>
      <c r="D517" s="38"/>
      <c r="E517" s="38"/>
      <c r="F517" s="38"/>
    </row>
    <row r="518">
      <c r="A518" s="38"/>
      <c r="B518" s="38"/>
      <c r="C518" s="38"/>
      <c r="D518" s="38"/>
      <c r="E518" s="38"/>
      <c r="F518" s="38"/>
    </row>
    <row r="519">
      <c r="A519" s="38"/>
      <c r="B519" s="38"/>
      <c r="C519" s="38"/>
      <c r="D519" s="38"/>
      <c r="E519" s="38"/>
      <c r="F519" s="38"/>
    </row>
    <row r="520">
      <c r="A520" s="38"/>
      <c r="B520" s="38"/>
      <c r="C520" s="38"/>
      <c r="D520" s="38"/>
      <c r="E520" s="38"/>
      <c r="F520" s="38"/>
    </row>
    <row r="521">
      <c r="A521" s="38"/>
      <c r="B521" s="38"/>
      <c r="C521" s="38"/>
      <c r="D521" s="38"/>
      <c r="E521" s="38"/>
      <c r="F521" s="38"/>
    </row>
    <row r="522">
      <c r="A522" s="38"/>
      <c r="B522" s="38"/>
      <c r="C522" s="38"/>
      <c r="D522" s="38"/>
      <c r="E522" s="38"/>
      <c r="F522" s="38"/>
    </row>
    <row r="523">
      <c r="A523" s="38"/>
      <c r="B523" s="38"/>
      <c r="C523" s="38"/>
      <c r="D523" s="38"/>
      <c r="E523" s="38"/>
      <c r="F523" s="38"/>
    </row>
    <row r="524">
      <c r="A524" s="38"/>
      <c r="B524" s="38"/>
      <c r="C524" s="38"/>
      <c r="D524" s="38"/>
      <c r="E524" s="38"/>
      <c r="F524" s="38"/>
    </row>
    <row r="525">
      <c r="A525" s="38"/>
      <c r="B525" s="38"/>
      <c r="C525" s="38"/>
      <c r="D525" s="38"/>
      <c r="E525" s="38"/>
      <c r="F525" s="38"/>
    </row>
    <row r="526">
      <c r="A526" s="38"/>
      <c r="B526" s="38"/>
      <c r="C526" s="38"/>
      <c r="D526" s="38"/>
      <c r="E526" s="38"/>
      <c r="F526" s="38"/>
    </row>
    <row r="527">
      <c r="A527" s="38"/>
      <c r="B527" s="38"/>
      <c r="C527" s="38"/>
      <c r="D527" s="38"/>
      <c r="E527" s="38"/>
      <c r="F527" s="38"/>
    </row>
    <row r="528">
      <c r="A528" s="38"/>
      <c r="B528" s="38"/>
      <c r="C528" s="38"/>
      <c r="D528" s="38"/>
      <c r="E528" s="38"/>
      <c r="F528" s="38"/>
    </row>
    <row r="529">
      <c r="A529" s="38"/>
      <c r="B529" s="38"/>
      <c r="C529" s="38"/>
      <c r="D529" s="38"/>
      <c r="E529" s="38"/>
      <c r="F529" s="38"/>
    </row>
    <row r="530">
      <c r="A530" s="38"/>
      <c r="B530" s="38"/>
      <c r="C530" s="38"/>
      <c r="D530" s="38"/>
      <c r="E530" s="38"/>
      <c r="F530" s="38"/>
    </row>
    <row r="531">
      <c r="A531" s="38"/>
      <c r="B531" s="38"/>
      <c r="C531" s="38"/>
      <c r="D531" s="38"/>
      <c r="E531" s="38"/>
      <c r="F531" s="38"/>
    </row>
    <row r="532">
      <c r="A532" s="38"/>
      <c r="B532" s="38"/>
      <c r="C532" s="38"/>
      <c r="D532" s="38"/>
      <c r="E532" s="38"/>
      <c r="F532" s="38"/>
    </row>
    <row r="533">
      <c r="A533" s="38"/>
      <c r="B533" s="38"/>
      <c r="C533" s="38"/>
      <c r="D533" s="38"/>
      <c r="E533" s="38"/>
      <c r="F533" s="38"/>
    </row>
    <row r="534">
      <c r="A534" s="38"/>
      <c r="B534" s="38"/>
      <c r="C534" s="38"/>
      <c r="D534" s="38"/>
      <c r="E534" s="38"/>
      <c r="F534" s="38"/>
    </row>
    <row r="535">
      <c r="A535" s="38"/>
      <c r="B535" s="38"/>
      <c r="C535" s="38"/>
      <c r="D535" s="38"/>
      <c r="E535" s="38"/>
      <c r="F535" s="38"/>
    </row>
    <row r="536">
      <c r="A536" s="38"/>
      <c r="B536" s="38"/>
      <c r="C536" s="38"/>
      <c r="D536" s="38"/>
      <c r="E536" s="38"/>
      <c r="F536" s="38"/>
    </row>
    <row r="537">
      <c r="A537" s="38"/>
      <c r="B537" s="38"/>
      <c r="C537" s="38"/>
      <c r="D537" s="38"/>
      <c r="E537" s="38"/>
      <c r="F537" s="38"/>
    </row>
    <row r="538">
      <c r="A538" s="38"/>
      <c r="B538" s="38"/>
      <c r="C538" s="38"/>
      <c r="D538" s="38"/>
      <c r="E538" s="38"/>
      <c r="F538" s="38"/>
    </row>
    <row r="539">
      <c r="A539" s="38"/>
      <c r="B539" s="38"/>
      <c r="C539" s="38"/>
      <c r="D539" s="38"/>
      <c r="E539" s="38"/>
      <c r="F539" s="38"/>
    </row>
    <row r="540">
      <c r="A540" s="38"/>
      <c r="B540" s="38"/>
      <c r="C540" s="38"/>
      <c r="D540" s="38"/>
      <c r="E540" s="38"/>
      <c r="F540" s="38"/>
    </row>
    <row r="541">
      <c r="A541" s="38"/>
      <c r="B541" s="38"/>
      <c r="C541" s="38"/>
      <c r="D541" s="38"/>
      <c r="E541" s="38"/>
      <c r="F541" s="38"/>
    </row>
    <row r="542">
      <c r="A542" s="38"/>
      <c r="B542" s="38"/>
      <c r="C542" s="38"/>
      <c r="D542" s="38"/>
      <c r="E542" s="38"/>
      <c r="F542" s="38"/>
    </row>
    <row r="543">
      <c r="A543" s="38"/>
      <c r="B543" s="38"/>
      <c r="C543" s="38"/>
      <c r="D543" s="38"/>
      <c r="E543" s="38"/>
      <c r="F543" s="38"/>
    </row>
    <row r="544">
      <c r="A544" s="38"/>
      <c r="B544" s="38"/>
      <c r="C544" s="38"/>
      <c r="D544" s="38"/>
      <c r="E544" s="38"/>
      <c r="F544" s="38"/>
    </row>
    <row r="545">
      <c r="A545" s="38"/>
      <c r="B545" s="38"/>
      <c r="C545" s="38"/>
      <c r="D545" s="38"/>
      <c r="E545" s="38"/>
      <c r="F545" s="38"/>
    </row>
    <row r="546">
      <c r="A546" s="38"/>
      <c r="B546" s="38"/>
      <c r="C546" s="38"/>
      <c r="D546" s="38"/>
      <c r="E546" s="38"/>
      <c r="F546" s="38"/>
    </row>
    <row r="547">
      <c r="A547" s="38"/>
      <c r="B547" s="38"/>
      <c r="C547" s="38"/>
      <c r="D547" s="38"/>
      <c r="E547" s="38"/>
      <c r="F547" s="38"/>
    </row>
    <row r="548">
      <c r="A548" s="38"/>
      <c r="B548" s="38"/>
      <c r="C548" s="38"/>
      <c r="D548" s="38"/>
      <c r="E548" s="38"/>
      <c r="F548" s="38"/>
    </row>
    <row r="549">
      <c r="A549" s="38"/>
      <c r="B549" s="38"/>
      <c r="C549" s="38"/>
      <c r="D549" s="38"/>
      <c r="E549" s="38"/>
      <c r="F549" s="38"/>
    </row>
    <row r="550">
      <c r="A550" s="38"/>
      <c r="B550" s="38"/>
      <c r="C550" s="38"/>
      <c r="D550" s="38"/>
      <c r="E550" s="38"/>
      <c r="F550" s="38"/>
    </row>
    <row r="551">
      <c r="A551" s="38"/>
      <c r="B551" s="38"/>
      <c r="C551" s="38"/>
      <c r="D551" s="38"/>
      <c r="E551" s="38"/>
      <c r="F551" s="38"/>
    </row>
    <row r="552">
      <c r="A552" s="38"/>
      <c r="B552" s="38"/>
      <c r="C552" s="38"/>
      <c r="D552" s="38"/>
      <c r="E552" s="38"/>
      <c r="F552" s="38"/>
    </row>
    <row r="553">
      <c r="A553" s="38"/>
      <c r="B553" s="38"/>
      <c r="C553" s="38"/>
      <c r="D553" s="38"/>
      <c r="E553" s="38"/>
      <c r="F553" s="38"/>
    </row>
    <row r="554">
      <c r="A554" s="38"/>
      <c r="B554" s="38"/>
      <c r="C554" s="38"/>
      <c r="D554" s="38"/>
      <c r="E554" s="38"/>
      <c r="F554" s="38"/>
    </row>
    <row r="555">
      <c r="A555" s="38"/>
      <c r="B555" s="38"/>
      <c r="C555" s="38"/>
      <c r="D555" s="38"/>
      <c r="E555" s="38"/>
      <c r="F555" s="38"/>
    </row>
    <row r="556">
      <c r="A556" s="38"/>
      <c r="B556" s="38"/>
      <c r="C556" s="38"/>
      <c r="D556" s="38"/>
      <c r="E556" s="38"/>
      <c r="F556" s="38"/>
    </row>
    <row r="557">
      <c r="A557" s="38"/>
      <c r="B557" s="38"/>
      <c r="C557" s="38"/>
      <c r="D557" s="38"/>
      <c r="E557" s="38"/>
      <c r="F557" s="38"/>
    </row>
    <row r="558">
      <c r="A558" s="38"/>
      <c r="B558" s="38"/>
      <c r="C558" s="38"/>
      <c r="D558" s="38"/>
      <c r="E558" s="38"/>
      <c r="F558" s="38"/>
    </row>
    <row r="559">
      <c r="A559" s="38"/>
      <c r="B559" s="38"/>
      <c r="C559" s="38"/>
      <c r="D559" s="38"/>
      <c r="E559" s="38"/>
      <c r="F559" s="38"/>
    </row>
    <row r="560">
      <c r="A560" s="38"/>
      <c r="B560" s="38"/>
      <c r="C560" s="38"/>
      <c r="D560" s="38"/>
      <c r="E560" s="38"/>
      <c r="F560" s="38"/>
    </row>
    <row r="561">
      <c r="A561" s="38"/>
      <c r="B561" s="38"/>
      <c r="C561" s="38"/>
      <c r="D561" s="38"/>
      <c r="E561" s="38"/>
      <c r="F561" s="38"/>
    </row>
    <row r="562">
      <c r="A562" s="38"/>
      <c r="B562" s="38"/>
      <c r="C562" s="38"/>
      <c r="D562" s="38"/>
      <c r="E562" s="38"/>
      <c r="F562" s="38"/>
    </row>
    <row r="563">
      <c r="A563" s="38"/>
      <c r="B563" s="38"/>
      <c r="C563" s="38"/>
      <c r="D563" s="38"/>
      <c r="E563" s="38"/>
      <c r="F563" s="38"/>
    </row>
    <row r="564">
      <c r="A564" s="38"/>
      <c r="B564" s="38"/>
      <c r="C564" s="38"/>
      <c r="D564" s="38"/>
      <c r="E564" s="38"/>
      <c r="F564" s="38"/>
    </row>
    <row r="565">
      <c r="A565" s="38"/>
      <c r="B565" s="38"/>
      <c r="C565" s="38"/>
      <c r="D565" s="38"/>
      <c r="E565" s="38"/>
      <c r="F565" s="38"/>
    </row>
    <row r="566">
      <c r="A566" s="38"/>
      <c r="B566" s="38"/>
      <c r="C566" s="38"/>
      <c r="D566" s="38"/>
      <c r="E566" s="38"/>
      <c r="F566" s="38"/>
    </row>
    <row r="567">
      <c r="A567" s="38"/>
      <c r="B567" s="38"/>
      <c r="C567" s="38"/>
      <c r="D567" s="38"/>
      <c r="E567" s="38"/>
      <c r="F567" s="38"/>
    </row>
    <row r="568">
      <c r="A568" s="38"/>
      <c r="B568" s="38"/>
      <c r="C568" s="38"/>
      <c r="D568" s="38"/>
      <c r="E568" s="38"/>
      <c r="F568" s="38"/>
    </row>
    <row r="569">
      <c r="A569" s="38"/>
      <c r="B569" s="38"/>
      <c r="C569" s="38"/>
      <c r="D569" s="38"/>
      <c r="E569" s="38"/>
      <c r="F569" s="38"/>
    </row>
    <row r="570">
      <c r="A570" s="38"/>
      <c r="B570" s="38"/>
      <c r="C570" s="38"/>
      <c r="D570" s="38"/>
      <c r="E570" s="38"/>
      <c r="F570" s="38"/>
    </row>
    <row r="571">
      <c r="A571" s="38"/>
      <c r="B571" s="38"/>
      <c r="C571" s="38"/>
      <c r="D571" s="38"/>
      <c r="E571" s="38"/>
      <c r="F571" s="38"/>
    </row>
    <row r="572">
      <c r="A572" s="38"/>
      <c r="B572" s="38"/>
      <c r="C572" s="38"/>
      <c r="D572" s="38"/>
      <c r="E572" s="38"/>
      <c r="F572" s="38"/>
    </row>
    <row r="573">
      <c r="A573" s="38"/>
      <c r="B573" s="38"/>
      <c r="C573" s="38"/>
      <c r="D573" s="38"/>
      <c r="E573" s="38"/>
      <c r="F573" s="38"/>
    </row>
    <row r="574">
      <c r="A574" s="38"/>
      <c r="B574" s="38"/>
      <c r="C574" s="38"/>
      <c r="D574" s="38"/>
      <c r="E574" s="38"/>
      <c r="F574" s="38"/>
    </row>
    <row r="575">
      <c r="A575" s="38"/>
      <c r="B575" s="38"/>
      <c r="C575" s="38"/>
      <c r="D575" s="38"/>
      <c r="E575" s="38"/>
      <c r="F575" s="38"/>
    </row>
    <row r="576">
      <c r="A576" s="38"/>
      <c r="B576" s="38"/>
      <c r="C576" s="38"/>
      <c r="D576" s="38"/>
      <c r="E576" s="38"/>
      <c r="F576" s="38"/>
    </row>
    <row r="577">
      <c r="A577" s="38"/>
      <c r="B577" s="38"/>
      <c r="C577" s="38"/>
      <c r="D577" s="38"/>
      <c r="E577" s="38"/>
      <c r="F577" s="38"/>
    </row>
    <row r="578">
      <c r="A578" s="38"/>
      <c r="B578" s="38"/>
      <c r="C578" s="38"/>
      <c r="D578" s="38"/>
      <c r="E578" s="38"/>
      <c r="F578" s="38"/>
    </row>
    <row r="579">
      <c r="A579" s="38"/>
      <c r="B579" s="38"/>
      <c r="C579" s="38"/>
      <c r="D579" s="38"/>
      <c r="E579" s="38"/>
      <c r="F579" s="38"/>
    </row>
    <row r="580">
      <c r="A580" s="38"/>
      <c r="B580" s="38"/>
      <c r="C580" s="38"/>
      <c r="D580" s="38"/>
      <c r="E580" s="38"/>
      <c r="F580" s="38"/>
    </row>
    <row r="581">
      <c r="A581" s="38"/>
      <c r="B581" s="38"/>
      <c r="C581" s="38"/>
      <c r="D581" s="38"/>
      <c r="E581" s="38"/>
      <c r="F581" s="38"/>
    </row>
    <row r="582">
      <c r="A582" s="38"/>
      <c r="B582" s="38"/>
      <c r="C582" s="38"/>
      <c r="D582" s="38"/>
      <c r="E582" s="38"/>
      <c r="F582" s="38"/>
    </row>
    <row r="583">
      <c r="A583" s="38"/>
      <c r="B583" s="38"/>
      <c r="C583" s="38"/>
      <c r="D583" s="38"/>
      <c r="E583" s="38"/>
      <c r="F583" s="38"/>
    </row>
    <row r="584">
      <c r="A584" s="38"/>
      <c r="B584" s="38"/>
      <c r="C584" s="38"/>
      <c r="D584" s="38"/>
      <c r="E584" s="38"/>
      <c r="F584" s="38"/>
    </row>
    <row r="585">
      <c r="A585" s="38"/>
      <c r="B585" s="38"/>
      <c r="C585" s="38"/>
      <c r="D585" s="38"/>
      <c r="E585" s="38"/>
      <c r="F585" s="38"/>
    </row>
    <row r="586">
      <c r="A586" s="38"/>
      <c r="B586" s="38"/>
      <c r="C586" s="38"/>
      <c r="D586" s="38"/>
      <c r="E586" s="38"/>
      <c r="F586" s="38"/>
    </row>
    <row r="587">
      <c r="A587" s="38"/>
      <c r="B587" s="38"/>
      <c r="C587" s="38"/>
      <c r="D587" s="38"/>
      <c r="E587" s="38"/>
      <c r="F587" s="38"/>
    </row>
    <row r="588">
      <c r="A588" s="38"/>
      <c r="B588" s="38"/>
      <c r="C588" s="38"/>
      <c r="D588" s="38"/>
      <c r="E588" s="38"/>
      <c r="F588" s="38"/>
    </row>
    <row r="589">
      <c r="A589" s="38"/>
      <c r="B589" s="38"/>
      <c r="C589" s="38"/>
      <c r="D589" s="38"/>
      <c r="E589" s="38"/>
      <c r="F589" s="38"/>
    </row>
    <row r="590">
      <c r="A590" s="38"/>
      <c r="B590" s="38"/>
      <c r="C590" s="38"/>
      <c r="D590" s="38"/>
      <c r="E590" s="38"/>
      <c r="F590" s="38"/>
    </row>
    <row r="591">
      <c r="A591" s="38"/>
      <c r="B591" s="38"/>
      <c r="C591" s="38"/>
      <c r="D591" s="38"/>
      <c r="E591" s="38"/>
      <c r="F591" s="38"/>
    </row>
    <row r="592">
      <c r="A592" s="38"/>
      <c r="B592" s="38"/>
      <c r="C592" s="38"/>
      <c r="D592" s="38"/>
      <c r="E592" s="38"/>
      <c r="F592" s="38"/>
    </row>
    <row r="593">
      <c r="A593" s="38"/>
      <c r="B593" s="38"/>
      <c r="C593" s="38"/>
      <c r="D593" s="38"/>
      <c r="E593" s="38"/>
      <c r="F593" s="38"/>
    </row>
    <row r="594">
      <c r="A594" s="38"/>
      <c r="B594" s="38"/>
      <c r="C594" s="38"/>
      <c r="D594" s="38"/>
      <c r="E594" s="38"/>
      <c r="F594" s="38"/>
    </row>
    <row r="595">
      <c r="A595" s="38"/>
      <c r="B595" s="38"/>
      <c r="C595" s="38"/>
      <c r="D595" s="38"/>
      <c r="E595" s="38"/>
      <c r="F595" s="38"/>
    </row>
    <row r="596">
      <c r="A596" s="38"/>
      <c r="B596" s="38"/>
      <c r="C596" s="38"/>
      <c r="D596" s="38"/>
      <c r="E596" s="38"/>
      <c r="F596" s="38"/>
    </row>
    <row r="597">
      <c r="A597" s="38"/>
      <c r="B597" s="38"/>
      <c r="C597" s="38"/>
      <c r="D597" s="38"/>
      <c r="E597" s="38"/>
      <c r="F597" s="38"/>
    </row>
    <row r="598">
      <c r="A598" s="38"/>
      <c r="B598" s="38"/>
      <c r="C598" s="38"/>
      <c r="D598" s="38"/>
      <c r="E598" s="38"/>
      <c r="F598" s="38"/>
    </row>
    <row r="599">
      <c r="A599" s="38"/>
      <c r="B599" s="38"/>
      <c r="C599" s="38"/>
      <c r="D599" s="38"/>
      <c r="E599" s="38"/>
      <c r="F599" s="38"/>
    </row>
    <row r="600">
      <c r="A600" s="38"/>
      <c r="B600" s="38"/>
      <c r="C600" s="38"/>
      <c r="D600" s="38"/>
      <c r="E600" s="38"/>
      <c r="F600" s="38"/>
    </row>
    <row r="601">
      <c r="A601" s="38"/>
      <c r="B601" s="38"/>
      <c r="C601" s="38"/>
      <c r="D601" s="38"/>
      <c r="E601" s="38"/>
      <c r="F601" s="38"/>
    </row>
    <row r="602">
      <c r="A602" s="38"/>
      <c r="B602" s="38"/>
      <c r="C602" s="38"/>
      <c r="D602" s="38"/>
      <c r="E602" s="38"/>
      <c r="F602" s="38"/>
    </row>
    <row r="603">
      <c r="A603" s="38"/>
      <c r="B603" s="38"/>
      <c r="C603" s="38"/>
      <c r="D603" s="38"/>
      <c r="E603" s="38"/>
      <c r="F603" s="38"/>
    </row>
    <row r="604">
      <c r="A604" s="38"/>
      <c r="B604" s="38"/>
      <c r="C604" s="38"/>
      <c r="D604" s="38"/>
      <c r="E604" s="38"/>
      <c r="F604" s="38"/>
    </row>
    <row r="605">
      <c r="A605" s="38"/>
      <c r="B605" s="38"/>
      <c r="C605" s="38"/>
      <c r="D605" s="38"/>
      <c r="E605" s="38"/>
      <c r="F605" s="38"/>
    </row>
    <row r="606">
      <c r="A606" s="38"/>
      <c r="B606" s="38"/>
      <c r="C606" s="38"/>
      <c r="D606" s="38"/>
      <c r="E606" s="38"/>
      <c r="F606" s="38"/>
    </row>
    <row r="607">
      <c r="A607" s="38"/>
      <c r="B607" s="38"/>
      <c r="C607" s="38"/>
      <c r="D607" s="38"/>
      <c r="E607" s="38"/>
      <c r="F607" s="38"/>
    </row>
    <row r="608">
      <c r="A608" s="38"/>
      <c r="B608" s="38"/>
      <c r="C608" s="38"/>
      <c r="D608" s="38"/>
      <c r="E608" s="38"/>
      <c r="F608" s="38"/>
    </row>
    <row r="609">
      <c r="A609" s="38"/>
      <c r="B609" s="38"/>
      <c r="C609" s="38"/>
      <c r="D609" s="38"/>
      <c r="E609" s="38"/>
      <c r="F609" s="38"/>
    </row>
    <row r="610">
      <c r="A610" s="38"/>
      <c r="B610" s="38"/>
      <c r="C610" s="38"/>
      <c r="D610" s="38"/>
      <c r="E610" s="38"/>
      <c r="F610" s="38"/>
    </row>
    <row r="611">
      <c r="A611" s="38"/>
      <c r="B611" s="38"/>
      <c r="C611" s="38"/>
      <c r="D611" s="38"/>
      <c r="E611" s="38"/>
      <c r="F611" s="38"/>
    </row>
    <row r="612">
      <c r="A612" s="38"/>
      <c r="B612" s="38"/>
      <c r="C612" s="38"/>
      <c r="D612" s="38"/>
      <c r="E612" s="38"/>
      <c r="F612" s="38"/>
    </row>
    <row r="613">
      <c r="A613" s="38"/>
      <c r="B613" s="38"/>
      <c r="C613" s="38"/>
      <c r="D613" s="38"/>
      <c r="E613" s="38"/>
      <c r="F613" s="38"/>
    </row>
    <row r="614">
      <c r="A614" s="38"/>
      <c r="B614" s="38"/>
      <c r="C614" s="38"/>
      <c r="D614" s="38"/>
      <c r="E614" s="38"/>
      <c r="F614" s="38"/>
    </row>
    <row r="615">
      <c r="A615" s="38"/>
      <c r="B615" s="38"/>
      <c r="C615" s="38"/>
      <c r="D615" s="38"/>
      <c r="E615" s="38"/>
      <c r="F615" s="38"/>
    </row>
    <row r="616">
      <c r="A616" s="38"/>
      <c r="B616" s="38"/>
      <c r="C616" s="38"/>
      <c r="D616" s="38"/>
      <c r="E616" s="38"/>
      <c r="F616" s="38"/>
    </row>
    <row r="617">
      <c r="A617" s="38"/>
      <c r="B617" s="38"/>
      <c r="C617" s="38"/>
      <c r="D617" s="38"/>
      <c r="E617" s="38"/>
      <c r="F617" s="38"/>
    </row>
    <row r="618">
      <c r="A618" s="38"/>
      <c r="B618" s="38"/>
      <c r="C618" s="38"/>
      <c r="D618" s="38"/>
      <c r="E618" s="38"/>
      <c r="F618" s="38"/>
    </row>
    <row r="619">
      <c r="A619" s="38"/>
      <c r="B619" s="38"/>
      <c r="C619" s="38"/>
      <c r="D619" s="38"/>
      <c r="E619" s="38"/>
      <c r="F619" s="38"/>
    </row>
    <row r="620">
      <c r="A620" s="38"/>
      <c r="B620" s="38"/>
      <c r="C620" s="38"/>
      <c r="D620" s="38"/>
      <c r="E620" s="38"/>
      <c r="F620" s="38"/>
    </row>
    <row r="621">
      <c r="A621" s="38"/>
      <c r="B621" s="38"/>
      <c r="C621" s="38"/>
      <c r="D621" s="38"/>
      <c r="E621" s="38"/>
      <c r="F621" s="38"/>
    </row>
    <row r="622">
      <c r="A622" s="38"/>
      <c r="B622" s="38"/>
      <c r="C622" s="38"/>
      <c r="D622" s="38"/>
      <c r="E622" s="38"/>
      <c r="F622" s="38"/>
    </row>
    <row r="623">
      <c r="A623" s="38"/>
      <c r="B623" s="38"/>
      <c r="C623" s="38"/>
      <c r="D623" s="38"/>
      <c r="E623" s="38"/>
      <c r="F623" s="38"/>
    </row>
    <row r="624">
      <c r="A624" s="38"/>
      <c r="B624" s="38"/>
      <c r="C624" s="38"/>
      <c r="D624" s="38"/>
      <c r="E624" s="38"/>
      <c r="F624" s="38"/>
    </row>
    <row r="625">
      <c r="A625" s="38"/>
      <c r="B625" s="38"/>
      <c r="C625" s="38"/>
      <c r="D625" s="38"/>
      <c r="E625" s="38"/>
      <c r="F625" s="38"/>
    </row>
    <row r="626">
      <c r="A626" s="38"/>
      <c r="B626" s="38"/>
      <c r="C626" s="38"/>
      <c r="D626" s="38"/>
      <c r="E626" s="38"/>
      <c r="F626" s="38"/>
    </row>
    <row r="627">
      <c r="A627" s="38"/>
      <c r="B627" s="38"/>
      <c r="C627" s="38"/>
      <c r="D627" s="38"/>
      <c r="E627" s="38"/>
      <c r="F627" s="38"/>
    </row>
    <row r="628">
      <c r="A628" s="38"/>
      <c r="B628" s="38"/>
      <c r="C628" s="38"/>
      <c r="D628" s="38"/>
      <c r="E628" s="38"/>
      <c r="F628" s="38"/>
    </row>
    <row r="629">
      <c r="A629" s="38"/>
      <c r="B629" s="38"/>
      <c r="C629" s="38"/>
      <c r="D629" s="38"/>
      <c r="E629" s="38"/>
      <c r="F629" s="38"/>
    </row>
    <row r="630">
      <c r="A630" s="38"/>
      <c r="B630" s="38"/>
      <c r="C630" s="38"/>
      <c r="D630" s="38"/>
      <c r="E630" s="38"/>
      <c r="F630" s="38"/>
    </row>
    <row r="631">
      <c r="A631" s="38"/>
      <c r="B631" s="38"/>
      <c r="C631" s="38"/>
      <c r="D631" s="38"/>
      <c r="E631" s="38"/>
      <c r="F631" s="38"/>
    </row>
    <row r="632">
      <c r="A632" s="38"/>
      <c r="B632" s="38"/>
      <c r="C632" s="38"/>
      <c r="D632" s="38"/>
      <c r="E632" s="38"/>
      <c r="F632" s="38"/>
    </row>
    <row r="633">
      <c r="A633" s="38"/>
      <c r="B633" s="38"/>
      <c r="C633" s="38"/>
      <c r="D633" s="38"/>
      <c r="E633" s="38"/>
      <c r="F633" s="38"/>
    </row>
    <row r="634">
      <c r="A634" s="38"/>
      <c r="B634" s="38"/>
      <c r="C634" s="38"/>
      <c r="D634" s="38"/>
      <c r="E634" s="38"/>
      <c r="F634" s="38"/>
    </row>
    <row r="635">
      <c r="A635" s="38"/>
      <c r="B635" s="38"/>
      <c r="C635" s="38"/>
      <c r="D635" s="38"/>
      <c r="E635" s="38"/>
      <c r="F635" s="38"/>
    </row>
    <row r="636">
      <c r="A636" s="38"/>
      <c r="B636" s="38"/>
      <c r="C636" s="38"/>
      <c r="D636" s="38"/>
      <c r="E636" s="38"/>
      <c r="F636" s="38"/>
    </row>
    <row r="637">
      <c r="A637" s="38"/>
      <c r="B637" s="38"/>
      <c r="C637" s="38"/>
      <c r="D637" s="38"/>
      <c r="E637" s="38"/>
      <c r="F637" s="38"/>
    </row>
    <row r="638">
      <c r="A638" s="38"/>
      <c r="B638" s="38"/>
      <c r="C638" s="38"/>
      <c r="D638" s="38"/>
      <c r="E638" s="38"/>
      <c r="F638" s="38"/>
    </row>
    <row r="639">
      <c r="A639" s="38"/>
      <c r="B639" s="38"/>
      <c r="C639" s="38"/>
      <c r="D639" s="38"/>
      <c r="E639" s="38"/>
      <c r="F639" s="38"/>
    </row>
    <row r="640">
      <c r="A640" s="38"/>
      <c r="B640" s="38"/>
      <c r="C640" s="38"/>
      <c r="D640" s="38"/>
      <c r="E640" s="38"/>
      <c r="F640" s="38"/>
    </row>
    <row r="641">
      <c r="A641" s="38"/>
      <c r="B641" s="38"/>
      <c r="C641" s="38"/>
      <c r="D641" s="38"/>
      <c r="E641" s="38"/>
      <c r="F641" s="38"/>
    </row>
    <row r="642">
      <c r="A642" s="38"/>
      <c r="B642" s="38"/>
      <c r="C642" s="38"/>
      <c r="D642" s="38"/>
      <c r="E642" s="38"/>
      <c r="F642" s="38"/>
    </row>
    <row r="643">
      <c r="A643" s="38"/>
      <c r="B643" s="38"/>
      <c r="C643" s="38"/>
      <c r="D643" s="38"/>
      <c r="E643" s="38"/>
      <c r="F643" s="38"/>
    </row>
    <row r="644">
      <c r="A644" s="38"/>
      <c r="B644" s="38"/>
      <c r="C644" s="38"/>
      <c r="D644" s="38"/>
      <c r="E644" s="38"/>
      <c r="F644" s="38"/>
    </row>
    <row r="645">
      <c r="A645" s="38"/>
      <c r="B645" s="38"/>
      <c r="C645" s="38"/>
      <c r="D645" s="38"/>
      <c r="E645" s="38"/>
      <c r="F645" s="38"/>
    </row>
    <row r="646">
      <c r="A646" s="38"/>
      <c r="B646" s="38"/>
      <c r="C646" s="38"/>
      <c r="D646" s="38"/>
      <c r="E646" s="38"/>
      <c r="F646" s="38"/>
    </row>
    <row r="647">
      <c r="A647" s="38"/>
      <c r="B647" s="38"/>
      <c r="C647" s="38"/>
      <c r="D647" s="38"/>
      <c r="E647" s="38"/>
      <c r="F647" s="38"/>
    </row>
    <row r="648">
      <c r="A648" s="38"/>
      <c r="B648" s="38"/>
      <c r="C648" s="38"/>
      <c r="D648" s="38"/>
      <c r="E648" s="38"/>
      <c r="F648" s="38"/>
    </row>
    <row r="649">
      <c r="A649" s="38"/>
      <c r="B649" s="38"/>
      <c r="C649" s="38"/>
      <c r="D649" s="38"/>
      <c r="E649" s="38"/>
      <c r="F649" s="38"/>
    </row>
    <row r="650">
      <c r="A650" s="38"/>
      <c r="B650" s="38"/>
      <c r="C650" s="38"/>
      <c r="D650" s="38"/>
      <c r="E650" s="38"/>
      <c r="F650" s="38"/>
    </row>
    <row r="651">
      <c r="A651" s="38"/>
      <c r="B651" s="38"/>
      <c r="C651" s="38"/>
      <c r="D651" s="38"/>
      <c r="E651" s="38"/>
      <c r="F651" s="38"/>
    </row>
    <row r="652">
      <c r="A652" s="38"/>
      <c r="B652" s="38"/>
      <c r="C652" s="38"/>
      <c r="D652" s="38"/>
      <c r="E652" s="38"/>
      <c r="F652" s="38"/>
    </row>
    <row r="653">
      <c r="A653" s="38"/>
      <c r="B653" s="38"/>
      <c r="C653" s="38"/>
      <c r="D653" s="38"/>
      <c r="E653" s="38"/>
      <c r="F653" s="38"/>
    </row>
    <row r="654">
      <c r="A654" s="38"/>
      <c r="B654" s="38"/>
      <c r="C654" s="38"/>
      <c r="D654" s="38"/>
      <c r="E654" s="38"/>
      <c r="F654" s="38"/>
    </row>
    <row r="655">
      <c r="A655" s="38"/>
      <c r="B655" s="38"/>
      <c r="C655" s="38"/>
      <c r="D655" s="38"/>
      <c r="E655" s="38"/>
      <c r="F655" s="38"/>
    </row>
    <row r="656">
      <c r="A656" s="38"/>
      <c r="B656" s="38"/>
      <c r="C656" s="38"/>
      <c r="D656" s="38"/>
      <c r="E656" s="38"/>
      <c r="F656" s="38"/>
    </row>
    <row r="657">
      <c r="A657" s="38"/>
      <c r="B657" s="38"/>
      <c r="C657" s="38"/>
      <c r="D657" s="38"/>
      <c r="E657" s="38"/>
      <c r="F657" s="38"/>
    </row>
    <row r="658">
      <c r="A658" s="38"/>
      <c r="B658" s="38"/>
      <c r="C658" s="38"/>
      <c r="D658" s="38"/>
      <c r="E658" s="38"/>
      <c r="F658" s="38"/>
    </row>
    <row r="659">
      <c r="A659" s="38"/>
      <c r="B659" s="38"/>
      <c r="C659" s="38"/>
      <c r="D659" s="38"/>
      <c r="E659" s="38"/>
      <c r="F659" s="38"/>
    </row>
    <row r="660">
      <c r="A660" s="38"/>
      <c r="B660" s="38"/>
      <c r="C660" s="38"/>
      <c r="D660" s="38"/>
      <c r="E660" s="38"/>
      <c r="F660" s="38"/>
    </row>
    <row r="661">
      <c r="A661" s="38"/>
      <c r="B661" s="38"/>
      <c r="C661" s="38"/>
      <c r="D661" s="38"/>
      <c r="E661" s="38"/>
      <c r="F661" s="38"/>
    </row>
    <row r="662">
      <c r="A662" s="38"/>
      <c r="B662" s="38"/>
      <c r="C662" s="38"/>
      <c r="D662" s="38"/>
      <c r="E662" s="38"/>
      <c r="F662" s="38"/>
    </row>
    <row r="663">
      <c r="A663" s="38"/>
      <c r="B663" s="38"/>
      <c r="C663" s="38"/>
      <c r="D663" s="38"/>
      <c r="E663" s="38"/>
      <c r="F663" s="38"/>
    </row>
    <row r="664">
      <c r="A664" s="38"/>
      <c r="B664" s="38"/>
      <c r="C664" s="38"/>
      <c r="D664" s="38"/>
      <c r="E664" s="38"/>
      <c r="F664" s="38"/>
    </row>
    <row r="665">
      <c r="A665" s="38"/>
      <c r="B665" s="38"/>
      <c r="C665" s="38"/>
      <c r="D665" s="38"/>
      <c r="E665" s="38"/>
      <c r="F665" s="38"/>
    </row>
    <row r="666">
      <c r="A666" s="38"/>
      <c r="B666" s="38"/>
      <c r="C666" s="38"/>
      <c r="D666" s="38"/>
      <c r="E666" s="38"/>
      <c r="F666" s="38"/>
    </row>
    <row r="667">
      <c r="A667" s="38"/>
      <c r="B667" s="38"/>
      <c r="C667" s="38"/>
      <c r="D667" s="38"/>
      <c r="E667" s="38"/>
      <c r="F667" s="38"/>
    </row>
    <row r="668">
      <c r="A668" s="38"/>
      <c r="B668" s="38"/>
      <c r="C668" s="38"/>
      <c r="D668" s="38"/>
      <c r="E668" s="38"/>
      <c r="F668" s="38"/>
    </row>
    <row r="669">
      <c r="A669" s="38"/>
      <c r="B669" s="38"/>
      <c r="C669" s="38"/>
      <c r="D669" s="38"/>
      <c r="E669" s="38"/>
      <c r="F669" s="38"/>
    </row>
    <row r="670">
      <c r="A670" s="38"/>
      <c r="B670" s="38"/>
      <c r="C670" s="38"/>
      <c r="D670" s="38"/>
      <c r="E670" s="38"/>
      <c r="F670" s="38"/>
    </row>
    <row r="671">
      <c r="A671" s="38"/>
      <c r="B671" s="38"/>
      <c r="C671" s="38"/>
      <c r="D671" s="38"/>
      <c r="E671" s="38"/>
      <c r="F671" s="38"/>
    </row>
    <row r="672">
      <c r="A672" s="38"/>
      <c r="B672" s="38"/>
      <c r="C672" s="38"/>
      <c r="D672" s="38"/>
      <c r="E672" s="38"/>
      <c r="F672" s="38"/>
    </row>
    <row r="673">
      <c r="A673" s="38"/>
      <c r="B673" s="38"/>
      <c r="C673" s="38"/>
      <c r="D673" s="38"/>
      <c r="E673" s="38"/>
      <c r="F673" s="38"/>
    </row>
    <row r="674">
      <c r="A674" s="38"/>
      <c r="B674" s="38"/>
      <c r="C674" s="38"/>
      <c r="D674" s="38"/>
      <c r="E674" s="38"/>
      <c r="F674" s="38"/>
    </row>
    <row r="675">
      <c r="A675" s="38"/>
      <c r="B675" s="38"/>
      <c r="C675" s="38"/>
      <c r="D675" s="38"/>
      <c r="E675" s="38"/>
      <c r="F675" s="38"/>
    </row>
    <row r="676">
      <c r="A676" s="38"/>
      <c r="B676" s="38"/>
      <c r="C676" s="38"/>
      <c r="D676" s="38"/>
      <c r="E676" s="38"/>
      <c r="F676" s="38"/>
    </row>
    <row r="677">
      <c r="A677" s="38"/>
      <c r="B677" s="38"/>
      <c r="C677" s="38"/>
      <c r="D677" s="38"/>
      <c r="E677" s="38"/>
      <c r="F677" s="38"/>
    </row>
    <row r="678">
      <c r="A678" s="38"/>
      <c r="B678" s="38"/>
      <c r="C678" s="38"/>
      <c r="D678" s="38"/>
      <c r="E678" s="38"/>
      <c r="F678" s="38"/>
    </row>
    <row r="679">
      <c r="A679" s="38"/>
      <c r="B679" s="38"/>
      <c r="C679" s="38"/>
      <c r="D679" s="38"/>
      <c r="E679" s="38"/>
      <c r="F679" s="38"/>
    </row>
    <row r="680">
      <c r="A680" s="38"/>
      <c r="B680" s="38"/>
      <c r="C680" s="38"/>
      <c r="D680" s="38"/>
      <c r="E680" s="38"/>
      <c r="F680" s="38"/>
    </row>
    <row r="681">
      <c r="A681" s="38"/>
      <c r="B681" s="38"/>
      <c r="C681" s="38"/>
      <c r="D681" s="38"/>
      <c r="E681" s="38"/>
      <c r="F681" s="38"/>
    </row>
    <row r="682">
      <c r="A682" s="38"/>
      <c r="B682" s="38"/>
      <c r="C682" s="38"/>
      <c r="D682" s="38"/>
      <c r="E682" s="38"/>
      <c r="F682" s="38"/>
    </row>
    <row r="683">
      <c r="A683" s="38"/>
      <c r="B683" s="38"/>
      <c r="C683" s="38"/>
      <c r="D683" s="38"/>
      <c r="E683" s="38"/>
      <c r="F683" s="38"/>
    </row>
    <row r="684">
      <c r="A684" s="38"/>
      <c r="B684" s="38"/>
      <c r="C684" s="38"/>
      <c r="D684" s="38"/>
      <c r="E684" s="38"/>
      <c r="F684" s="38"/>
    </row>
    <row r="685">
      <c r="A685" s="38"/>
      <c r="B685" s="38"/>
      <c r="C685" s="38"/>
      <c r="D685" s="38"/>
      <c r="E685" s="38"/>
      <c r="F685" s="38"/>
    </row>
    <row r="686">
      <c r="A686" s="38"/>
      <c r="B686" s="38"/>
      <c r="C686" s="38"/>
      <c r="D686" s="38"/>
      <c r="E686" s="38"/>
      <c r="F686" s="38"/>
    </row>
    <row r="687">
      <c r="A687" s="38"/>
      <c r="B687" s="38"/>
      <c r="C687" s="38"/>
      <c r="D687" s="38"/>
      <c r="E687" s="38"/>
      <c r="F687" s="38"/>
    </row>
    <row r="688">
      <c r="A688" s="38"/>
      <c r="B688" s="38"/>
      <c r="C688" s="38"/>
      <c r="D688" s="38"/>
      <c r="E688" s="38"/>
      <c r="F688" s="38"/>
    </row>
    <row r="689">
      <c r="A689" s="38"/>
      <c r="B689" s="38"/>
      <c r="C689" s="38"/>
      <c r="D689" s="38"/>
      <c r="E689" s="38"/>
      <c r="F689" s="38"/>
    </row>
    <row r="690">
      <c r="A690" s="38"/>
      <c r="B690" s="38"/>
      <c r="C690" s="38"/>
      <c r="D690" s="38"/>
      <c r="E690" s="38"/>
      <c r="F690" s="38"/>
    </row>
    <row r="691">
      <c r="A691" s="38"/>
      <c r="B691" s="38"/>
      <c r="C691" s="38"/>
      <c r="D691" s="38"/>
      <c r="E691" s="38"/>
      <c r="F691" s="38"/>
    </row>
    <row r="692">
      <c r="A692" s="38"/>
      <c r="B692" s="38"/>
      <c r="C692" s="38"/>
      <c r="D692" s="38"/>
      <c r="E692" s="38"/>
      <c r="F692" s="38"/>
    </row>
    <row r="693">
      <c r="A693" s="38"/>
      <c r="B693" s="38"/>
      <c r="C693" s="38"/>
      <c r="D693" s="38"/>
      <c r="E693" s="38"/>
      <c r="F693" s="38"/>
    </row>
    <row r="694">
      <c r="A694" s="38"/>
      <c r="B694" s="38"/>
      <c r="C694" s="38"/>
      <c r="D694" s="38"/>
      <c r="E694" s="38"/>
      <c r="F694" s="38"/>
    </row>
    <row r="695">
      <c r="A695" s="38"/>
      <c r="B695" s="38"/>
      <c r="C695" s="38"/>
      <c r="D695" s="38"/>
      <c r="E695" s="38"/>
      <c r="F695" s="38"/>
    </row>
    <row r="696">
      <c r="A696" s="38"/>
      <c r="B696" s="38"/>
      <c r="C696" s="38"/>
      <c r="D696" s="38"/>
      <c r="E696" s="38"/>
      <c r="F696" s="38"/>
    </row>
    <row r="697">
      <c r="A697" s="38"/>
      <c r="B697" s="38"/>
      <c r="C697" s="38"/>
      <c r="D697" s="38"/>
      <c r="E697" s="38"/>
      <c r="F697" s="38"/>
    </row>
    <row r="698">
      <c r="A698" s="38"/>
      <c r="B698" s="38"/>
      <c r="C698" s="38"/>
      <c r="D698" s="38"/>
      <c r="E698" s="38"/>
      <c r="F698" s="38"/>
    </row>
    <row r="699">
      <c r="A699" s="38"/>
      <c r="B699" s="38"/>
      <c r="C699" s="38"/>
      <c r="D699" s="38"/>
      <c r="E699" s="38"/>
      <c r="F699" s="38"/>
    </row>
    <row r="700">
      <c r="A700" s="38"/>
      <c r="B700" s="38"/>
      <c r="C700" s="38"/>
      <c r="D700" s="38"/>
      <c r="E700" s="38"/>
      <c r="F700" s="38"/>
    </row>
    <row r="701">
      <c r="A701" s="38"/>
      <c r="B701" s="38"/>
      <c r="C701" s="38"/>
      <c r="D701" s="38"/>
      <c r="E701" s="38"/>
      <c r="F701" s="38"/>
    </row>
    <row r="702">
      <c r="A702" s="38"/>
      <c r="B702" s="38"/>
      <c r="C702" s="38"/>
      <c r="D702" s="38"/>
      <c r="E702" s="38"/>
      <c r="F702" s="38"/>
    </row>
    <row r="703">
      <c r="A703" s="38"/>
      <c r="B703" s="38"/>
      <c r="C703" s="38"/>
      <c r="D703" s="38"/>
      <c r="E703" s="38"/>
      <c r="F703" s="38"/>
    </row>
    <row r="704">
      <c r="A704" s="38"/>
      <c r="B704" s="38"/>
      <c r="C704" s="38"/>
      <c r="D704" s="38"/>
      <c r="E704" s="38"/>
      <c r="F704" s="38"/>
    </row>
    <row r="705">
      <c r="A705" s="38"/>
      <c r="B705" s="38"/>
      <c r="C705" s="38"/>
      <c r="D705" s="38"/>
      <c r="E705" s="38"/>
      <c r="F705" s="38"/>
    </row>
    <row r="706">
      <c r="A706" s="38"/>
      <c r="B706" s="38"/>
      <c r="C706" s="38"/>
      <c r="D706" s="38"/>
      <c r="E706" s="38"/>
      <c r="F706" s="38"/>
    </row>
    <row r="707">
      <c r="A707" s="38"/>
      <c r="B707" s="38"/>
      <c r="C707" s="38"/>
      <c r="D707" s="38"/>
      <c r="E707" s="38"/>
      <c r="F707" s="38"/>
    </row>
    <row r="708">
      <c r="A708" s="38"/>
      <c r="B708" s="38"/>
      <c r="C708" s="38"/>
      <c r="D708" s="38"/>
      <c r="E708" s="38"/>
      <c r="F708" s="38"/>
    </row>
    <row r="709">
      <c r="A709" s="38"/>
      <c r="B709" s="38"/>
      <c r="C709" s="38"/>
      <c r="D709" s="38"/>
      <c r="E709" s="38"/>
      <c r="F709" s="38"/>
    </row>
    <row r="710">
      <c r="A710" s="38"/>
      <c r="B710" s="38"/>
      <c r="C710" s="38"/>
      <c r="D710" s="38"/>
      <c r="E710" s="38"/>
      <c r="F710" s="38"/>
    </row>
    <row r="711">
      <c r="A711" s="38"/>
      <c r="B711" s="38"/>
      <c r="C711" s="38"/>
      <c r="D711" s="38"/>
      <c r="E711" s="38"/>
      <c r="F711" s="38"/>
    </row>
    <row r="712">
      <c r="A712" s="38"/>
      <c r="B712" s="38"/>
      <c r="C712" s="38"/>
      <c r="D712" s="38"/>
      <c r="E712" s="38"/>
      <c r="F712" s="38"/>
    </row>
    <row r="713">
      <c r="A713" s="38"/>
      <c r="B713" s="38"/>
      <c r="C713" s="38"/>
      <c r="D713" s="38"/>
      <c r="E713" s="38"/>
      <c r="F713" s="38"/>
    </row>
    <row r="714">
      <c r="A714" s="38"/>
      <c r="B714" s="38"/>
      <c r="C714" s="38"/>
      <c r="D714" s="38"/>
      <c r="E714" s="38"/>
      <c r="F714" s="38"/>
    </row>
    <row r="715">
      <c r="A715" s="38"/>
      <c r="B715" s="38"/>
      <c r="C715" s="38"/>
      <c r="D715" s="38"/>
      <c r="E715" s="38"/>
      <c r="F715" s="38"/>
    </row>
    <row r="716">
      <c r="A716" s="38"/>
      <c r="B716" s="38"/>
      <c r="C716" s="38"/>
      <c r="D716" s="38"/>
      <c r="E716" s="38"/>
      <c r="F716" s="38"/>
    </row>
    <row r="717">
      <c r="A717" s="38"/>
      <c r="B717" s="38"/>
      <c r="C717" s="38"/>
      <c r="D717" s="38"/>
      <c r="E717" s="38"/>
      <c r="F717" s="38"/>
    </row>
    <row r="718">
      <c r="A718" s="38"/>
      <c r="B718" s="38"/>
      <c r="C718" s="38"/>
      <c r="D718" s="38"/>
      <c r="E718" s="38"/>
      <c r="F718" s="38"/>
    </row>
    <row r="719">
      <c r="A719" s="38"/>
      <c r="B719" s="38"/>
      <c r="C719" s="38"/>
      <c r="D719" s="38"/>
      <c r="E719" s="38"/>
      <c r="F719" s="38"/>
    </row>
    <row r="720">
      <c r="A720" s="38"/>
      <c r="B720" s="38"/>
      <c r="C720" s="38"/>
      <c r="D720" s="38"/>
      <c r="E720" s="38"/>
      <c r="F720" s="38"/>
    </row>
    <row r="721">
      <c r="A721" s="38"/>
      <c r="B721" s="38"/>
      <c r="C721" s="38"/>
      <c r="D721" s="38"/>
      <c r="E721" s="38"/>
      <c r="F721" s="38"/>
    </row>
    <row r="722">
      <c r="A722" s="38"/>
      <c r="B722" s="38"/>
      <c r="C722" s="38"/>
      <c r="D722" s="38"/>
      <c r="E722" s="38"/>
      <c r="F722" s="38"/>
    </row>
    <row r="723">
      <c r="A723" s="38"/>
      <c r="B723" s="38"/>
      <c r="C723" s="38"/>
      <c r="D723" s="38"/>
      <c r="E723" s="38"/>
      <c r="F723" s="38"/>
    </row>
    <row r="724">
      <c r="A724" s="38"/>
      <c r="B724" s="38"/>
      <c r="C724" s="38"/>
      <c r="D724" s="38"/>
      <c r="E724" s="38"/>
      <c r="F724" s="38"/>
    </row>
    <row r="725">
      <c r="A725" s="38"/>
      <c r="B725" s="38"/>
      <c r="C725" s="38"/>
      <c r="D725" s="38"/>
      <c r="E725" s="38"/>
      <c r="F725" s="38"/>
    </row>
    <row r="726">
      <c r="A726" s="38"/>
      <c r="B726" s="38"/>
      <c r="C726" s="38"/>
      <c r="D726" s="38"/>
      <c r="E726" s="38"/>
      <c r="F726" s="38"/>
    </row>
    <row r="727">
      <c r="A727" s="38"/>
      <c r="B727" s="38"/>
      <c r="C727" s="38"/>
      <c r="D727" s="38"/>
      <c r="E727" s="38"/>
      <c r="F727" s="38"/>
    </row>
    <row r="728">
      <c r="A728" s="38"/>
      <c r="B728" s="38"/>
      <c r="C728" s="38"/>
      <c r="D728" s="38"/>
      <c r="E728" s="38"/>
      <c r="F728" s="38"/>
    </row>
    <row r="729">
      <c r="A729" s="38"/>
      <c r="B729" s="38"/>
      <c r="C729" s="38"/>
      <c r="D729" s="38"/>
      <c r="E729" s="38"/>
      <c r="F729" s="38"/>
    </row>
    <row r="730">
      <c r="A730" s="38"/>
      <c r="B730" s="38"/>
      <c r="C730" s="38"/>
      <c r="D730" s="38"/>
      <c r="E730" s="38"/>
      <c r="F730" s="38"/>
    </row>
    <row r="731">
      <c r="A731" s="38"/>
      <c r="B731" s="38"/>
      <c r="C731" s="38"/>
      <c r="D731" s="38"/>
      <c r="E731" s="38"/>
      <c r="F731" s="38"/>
    </row>
    <row r="732">
      <c r="A732" s="38"/>
      <c r="B732" s="38"/>
      <c r="C732" s="38"/>
      <c r="D732" s="38"/>
      <c r="E732" s="38"/>
      <c r="F732" s="38"/>
    </row>
    <row r="733">
      <c r="A733" s="38"/>
      <c r="B733" s="38"/>
      <c r="C733" s="38"/>
      <c r="D733" s="38"/>
      <c r="E733" s="38"/>
      <c r="F733" s="38"/>
    </row>
    <row r="734">
      <c r="A734" s="38"/>
      <c r="B734" s="38"/>
      <c r="C734" s="38"/>
      <c r="D734" s="38"/>
      <c r="E734" s="38"/>
      <c r="F734" s="38"/>
    </row>
    <row r="735">
      <c r="A735" s="38"/>
      <c r="B735" s="38"/>
      <c r="C735" s="38"/>
      <c r="D735" s="38"/>
      <c r="E735" s="38"/>
      <c r="F735" s="38"/>
    </row>
    <row r="736">
      <c r="A736" s="38"/>
      <c r="B736" s="38"/>
      <c r="C736" s="38"/>
      <c r="D736" s="38"/>
      <c r="E736" s="38"/>
      <c r="F736" s="38"/>
    </row>
    <row r="737">
      <c r="A737" s="38"/>
      <c r="B737" s="38"/>
      <c r="C737" s="38"/>
      <c r="D737" s="38"/>
      <c r="E737" s="38"/>
      <c r="F737" s="38"/>
    </row>
    <row r="738">
      <c r="A738" s="38"/>
      <c r="B738" s="38"/>
      <c r="C738" s="38"/>
      <c r="D738" s="38"/>
      <c r="E738" s="38"/>
      <c r="F738" s="38"/>
    </row>
    <row r="739">
      <c r="A739" s="38"/>
      <c r="B739" s="38"/>
      <c r="C739" s="38"/>
      <c r="D739" s="38"/>
      <c r="E739" s="38"/>
      <c r="F739" s="38"/>
    </row>
    <row r="740">
      <c r="A740" s="38"/>
      <c r="B740" s="38"/>
      <c r="C740" s="38"/>
      <c r="D740" s="38"/>
      <c r="E740" s="38"/>
      <c r="F740" s="38"/>
    </row>
    <row r="741">
      <c r="A741" s="38"/>
      <c r="B741" s="38"/>
      <c r="C741" s="38"/>
      <c r="D741" s="38"/>
      <c r="E741" s="38"/>
      <c r="F741" s="38"/>
    </row>
    <row r="742">
      <c r="A742" s="38"/>
      <c r="B742" s="38"/>
      <c r="C742" s="38"/>
      <c r="D742" s="38"/>
      <c r="E742" s="38"/>
      <c r="F742" s="38"/>
    </row>
    <row r="743">
      <c r="A743" s="38"/>
      <c r="B743" s="38"/>
      <c r="C743" s="38"/>
      <c r="D743" s="38"/>
      <c r="E743" s="38"/>
      <c r="F743" s="38"/>
    </row>
    <row r="744">
      <c r="A744" s="38"/>
      <c r="B744" s="38"/>
      <c r="C744" s="38"/>
      <c r="D744" s="38"/>
      <c r="E744" s="38"/>
      <c r="F744" s="38"/>
    </row>
    <row r="745">
      <c r="A745" s="38"/>
      <c r="B745" s="38"/>
      <c r="C745" s="38"/>
      <c r="D745" s="38"/>
      <c r="E745" s="38"/>
      <c r="F745" s="38"/>
    </row>
    <row r="746">
      <c r="A746" s="38"/>
      <c r="B746" s="38"/>
      <c r="C746" s="38"/>
      <c r="D746" s="38"/>
      <c r="E746" s="38"/>
      <c r="F746" s="38"/>
    </row>
    <row r="747">
      <c r="A747" s="38"/>
      <c r="B747" s="38"/>
      <c r="C747" s="38"/>
      <c r="D747" s="38"/>
      <c r="E747" s="38"/>
      <c r="F747" s="38"/>
    </row>
    <row r="748">
      <c r="A748" s="38"/>
      <c r="B748" s="38"/>
      <c r="C748" s="38"/>
      <c r="D748" s="38"/>
      <c r="E748" s="38"/>
      <c r="F748" s="38"/>
    </row>
    <row r="749">
      <c r="A749" s="38"/>
      <c r="B749" s="38"/>
      <c r="C749" s="38"/>
      <c r="D749" s="38"/>
      <c r="E749" s="38"/>
      <c r="F749" s="38"/>
    </row>
    <row r="750">
      <c r="A750" s="38"/>
      <c r="B750" s="38"/>
      <c r="C750" s="38"/>
      <c r="D750" s="38"/>
      <c r="E750" s="38"/>
      <c r="F750" s="38"/>
    </row>
    <row r="751">
      <c r="A751" s="38"/>
      <c r="B751" s="38"/>
      <c r="C751" s="38"/>
      <c r="D751" s="38"/>
      <c r="E751" s="38"/>
      <c r="F751" s="38"/>
    </row>
    <row r="752">
      <c r="A752" s="38"/>
      <c r="B752" s="38"/>
      <c r="C752" s="38"/>
      <c r="D752" s="38"/>
      <c r="E752" s="38"/>
      <c r="F752" s="38"/>
    </row>
    <row r="753">
      <c r="A753" s="38"/>
      <c r="B753" s="38"/>
      <c r="C753" s="38"/>
      <c r="D753" s="38"/>
      <c r="E753" s="38"/>
      <c r="F753" s="38"/>
    </row>
    <row r="754">
      <c r="A754" s="38"/>
      <c r="B754" s="38"/>
      <c r="C754" s="38"/>
      <c r="D754" s="38"/>
      <c r="E754" s="38"/>
      <c r="F754" s="38"/>
    </row>
    <row r="755">
      <c r="A755" s="38"/>
      <c r="B755" s="38"/>
      <c r="C755" s="38"/>
      <c r="D755" s="38"/>
      <c r="E755" s="38"/>
      <c r="F755" s="38"/>
    </row>
    <row r="756">
      <c r="A756" s="38"/>
      <c r="B756" s="38"/>
      <c r="C756" s="38"/>
      <c r="D756" s="38"/>
      <c r="E756" s="38"/>
      <c r="F756" s="38"/>
    </row>
    <row r="757">
      <c r="A757" s="38"/>
      <c r="B757" s="38"/>
      <c r="C757" s="38"/>
      <c r="D757" s="38"/>
      <c r="E757" s="38"/>
      <c r="F757" s="38"/>
    </row>
    <row r="758">
      <c r="A758" s="38"/>
      <c r="B758" s="38"/>
      <c r="C758" s="38"/>
      <c r="D758" s="38"/>
      <c r="E758" s="38"/>
      <c r="F758" s="38"/>
    </row>
    <row r="759">
      <c r="A759" s="38"/>
      <c r="B759" s="38"/>
      <c r="C759" s="38"/>
      <c r="D759" s="38"/>
      <c r="E759" s="38"/>
      <c r="F759" s="38"/>
    </row>
    <row r="760">
      <c r="A760" s="38"/>
      <c r="B760" s="38"/>
      <c r="C760" s="38"/>
      <c r="D760" s="38"/>
      <c r="E760" s="38"/>
      <c r="F760" s="38"/>
    </row>
    <row r="761">
      <c r="A761" s="38"/>
      <c r="B761" s="38"/>
      <c r="C761" s="38"/>
      <c r="D761" s="38"/>
      <c r="E761" s="38"/>
      <c r="F761" s="38"/>
    </row>
    <row r="762">
      <c r="A762" s="38"/>
      <c r="B762" s="38"/>
      <c r="C762" s="38"/>
      <c r="D762" s="38"/>
      <c r="E762" s="38"/>
      <c r="F762" s="38"/>
    </row>
    <row r="763">
      <c r="A763" s="38"/>
      <c r="B763" s="38"/>
      <c r="C763" s="38"/>
      <c r="D763" s="38"/>
      <c r="E763" s="38"/>
      <c r="F763" s="38"/>
    </row>
    <row r="764">
      <c r="A764" s="38"/>
      <c r="B764" s="38"/>
      <c r="C764" s="38"/>
      <c r="D764" s="38"/>
      <c r="E764" s="38"/>
      <c r="F764" s="38"/>
    </row>
    <row r="765">
      <c r="A765" s="38"/>
      <c r="B765" s="38"/>
      <c r="C765" s="38"/>
      <c r="D765" s="38"/>
      <c r="E765" s="38"/>
      <c r="F765" s="38"/>
    </row>
    <row r="766">
      <c r="A766" s="38"/>
      <c r="B766" s="38"/>
      <c r="C766" s="38"/>
      <c r="D766" s="38"/>
      <c r="E766" s="38"/>
      <c r="F766" s="38"/>
    </row>
    <row r="767">
      <c r="A767" s="38"/>
      <c r="B767" s="38"/>
      <c r="C767" s="38"/>
      <c r="D767" s="38"/>
      <c r="E767" s="38"/>
      <c r="F767" s="38"/>
    </row>
    <row r="768">
      <c r="A768" s="38"/>
      <c r="B768" s="38"/>
      <c r="C768" s="38"/>
      <c r="D768" s="38"/>
      <c r="E768" s="38"/>
      <c r="F768" s="38"/>
    </row>
    <row r="769">
      <c r="A769" s="38"/>
      <c r="B769" s="38"/>
      <c r="C769" s="38"/>
      <c r="D769" s="38"/>
      <c r="E769" s="38"/>
      <c r="F769" s="38"/>
    </row>
    <row r="770">
      <c r="A770" s="38"/>
      <c r="B770" s="38"/>
      <c r="C770" s="38"/>
      <c r="D770" s="38"/>
      <c r="E770" s="38"/>
      <c r="F770" s="38"/>
    </row>
    <row r="771">
      <c r="A771" s="38"/>
      <c r="B771" s="38"/>
      <c r="C771" s="38"/>
      <c r="D771" s="38"/>
      <c r="E771" s="38"/>
      <c r="F771" s="38"/>
    </row>
    <row r="772">
      <c r="A772" s="38"/>
      <c r="B772" s="38"/>
      <c r="C772" s="38"/>
      <c r="D772" s="38"/>
      <c r="E772" s="38"/>
      <c r="F772" s="38"/>
    </row>
    <row r="773">
      <c r="A773" s="38"/>
      <c r="B773" s="38"/>
      <c r="C773" s="38"/>
      <c r="D773" s="38"/>
      <c r="E773" s="38"/>
      <c r="F773" s="38"/>
    </row>
    <row r="774">
      <c r="A774" s="38"/>
      <c r="B774" s="38"/>
      <c r="C774" s="38"/>
      <c r="D774" s="38"/>
      <c r="E774" s="38"/>
      <c r="F774" s="38"/>
    </row>
    <row r="775">
      <c r="A775" s="38"/>
      <c r="B775" s="38"/>
      <c r="C775" s="38"/>
      <c r="D775" s="38"/>
      <c r="E775" s="38"/>
      <c r="F775" s="38"/>
    </row>
    <row r="776">
      <c r="A776" s="38"/>
      <c r="B776" s="38"/>
      <c r="C776" s="38"/>
      <c r="D776" s="38"/>
      <c r="E776" s="38"/>
      <c r="F776" s="38"/>
    </row>
    <row r="777">
      <c r="A777" s="38"/>
      <c r="B777" s="38"/>
      <c r="C777" s="38"/>
      <c r="D777" s="38"/>
      <c r="E777" s="38"/>
      <c r="F777" s="38"/>
    </row>
    <row r="778">
      <c r="A778" s="38"/>
      <c r="B778" s="38"/>
      <c r="C778" s="38"/>
      <c r="D778" s="38"/>
      <c r="E778" s="38"/>
      <c r="F778" s="38"/>
    </row>
    <row r="779">
      <c r="A779" s="38"/>
      <c r="B779" s="38"/>
      <c r="C779" s="38"/>
      <c r="D779" s="38"/>
      <c r="E779" s="38"/>
      <c r="F779" s="38"/>
    </row>
    <row r="780">
      <c r="A780" s="38"/>
      <c r="B780" s="38"/>
      <c r="C780" s="38"/>
      <c r="D780" s="38"/>
      <c r="E780" s="38"/>
      <c r="F780" s="38"/>
    </row>
    <row r="781">
      <c r="A781" s="38"/>
      <c r="B781" s="38"/>
      <c r="C781" s="38"/>
      <c r="D781" s="38"/>
      <c r="E781" s="38"/>
      <c r="F781" s="38"/>
    </row>
    <row r="782">
      <c r="A782" s="38"/>
      <c r="B782" s="38"/>
      <c r="C782" s="38"/>
      <c r="D782" s="38"/>
      <c r="E782" s="38"/>
      <c r="F782" s="38"/>
    </row>
    <row r="783">
      <c r="A783" s="38"/>
      <c r="B783" s="38"/>
      <c r="C783" s="38"/>
      <c r="D783" s="38"/>
      <c r="E783" s="38"/>
      <c r="F783" s="38"/>
    </row>
    <row r="784">
      <c r="A784" s="38"/>
      <c r="B784" s="38"/>
      <c r="C784" s="38"/>
      <c r="D784" s="38"/>
      <c r="E784" s="38"/>
      <c r="F784" s="38"/>
    </row>
    <row r="785">
      <c r="A785" s="38"/>
      <c r="B785" s="38"/>
      <c r="C785" s="38"/>
      <c r="D785" s="38"/>
      <c r="E785" s="38"/>
      <c r="F785" s="38"/>
    </row>
    <row r="786">
      <c r="A786" s="38"/>
      <c r="B786" s="38"/>
      <c r="C786" s="38"/>
      <c r="D786" s="38"/>
      <c r="E786" s="38"/>
      <c r="F786" s="38"/>
    </row>
    <row r="787">
      <c r="A787" s="38"/>
      <c r="B787" s="38"/>
      <c r="C787" s="38"/>
      <c r="D787" s="38"/>
      <c r="E787" s="38"/>
      <c r="F787" s="38"/>
    </row>
    <row r="788">
      <c r="A788" s="38"/>
      <c r="B788" s="38"/>
      <c r="C788" s="38"/>
      <c r="D788" s="38"/>
      <c r="E788" s="38"/>
      <c r="F788" s="38"/>
    </row>
    <row r="789">
      <c r="A789" s="38"/>
      <c r="B789" s="38"/>
      <c r="C789" s="38"/>
      <c r="D789" s="38"/>
      <c r="E789" s="38"/>
      <c r="F789" s="38"/>
    </row>
    <row r="790">
      <c r="A790" s="38"/>
      <c r="B790" s="38"/>
      <c r="C790" s="38"/>
      <c r="D790" s="38"/>
      <c r="E790" s="38"/>
      <c r="F790" s="38"/>
    </row>
    <row r="791">
      <c r="A791" s="38"/>
      <c r="B791" s="38"/>
      <c r="C791" s="38"/>
      <c r="D791" s="38"/>
      <c r="E791" s="38"/>
      <c r="F791" s="38"/>
    </row>
    <row r="792">
      <c r="A792" s="38"/>
      <c r="B792" s="38"/>
      <c r="C792" s="38"/>
      <c r="D792" s="38"/>
      <c r="E792" s="38"/>
      <c r="F792" s="38"/>
    </row>
    <row r="793">
      <c r="A793" s="38"/>
      <c r="B793" s="38"/>
      <c r="C793" s="38"/>
      <c r="D793" s="38"/>
      <c r="E793" s="38"/>
      <c r="F793" s="38"/>
    </row>
    <row r="794">
      <c r="A794" s="38"/>
      <c r="B794" s="38"/>
      <c r="C794" s="38"/>
      <c r="D794" s="38"/>
      <c r="E794" s="38"/>
      <c r="F794" s="38"/>
    </row>
    <row r="795">
      <c r="A795" s="38"/>
      <c r="B795" s="38"/>
      <c r="C795" s="38"/>
      <c r="D795" s="38"/>
      <c r="E795" s="38"/>
      <c r="F795" s="38"/>
    </row>
    <row r="796">
      <c r="A796" s="38"/>
      <c r="B796" s="38"/>
      <c r="C796" s="38"/>
      <c r="D796" s="38"/>
      <c r="E796" s="38"/>
      <c r="F796" s="38"/>
    </row>
    <row r="797">
      <c r="A797" s="38"/>
      <c r="B797" s="38"/>
      <c r="C797" s="38"/>
      <c r="D797" s="38"/>
      <c r="E797" s="38"/>
      <c r="F797" s="38"/>
    </row>
    <row r="798">
      <c r="A798" s="38"/>
      <c r="B798" s="38"/>
      <c r="C798" s="38"/>
      <c r="D798" s="38"/>
      <c r="E798" s="38"/>
      <c r="F798" s="38"/>
    </row>
    <row r="799">
      <c r="A799" s="38"/>
      <c r="B799" s="38"/>
      <c r="C799" s="38"/>
      <c r="D799" s="38"/>
      <c r="E799" s="38"/>
      <c r="F799" s="38"/>
    </row>
    <row r="800">
      <c r="A800" s="38"/>
      <c r="B800" s="38"/>
      <c r="C800" s="38"/>
      <c r="D800" s="38"/>
      <c r="E800" s="38"/>
      <c r="F800" s="38"/>
    </row>
    <row r="801">
      <c r="A801" s="38"/>
      <c r="B801" s="38"/>
      <c r="C801" s="38"/>
      <c r="D801" s="38"/>
      <c r="E801" s="38"/>
      <c r="F801" s="38"/>
    </row>
    <row r="802">
      <c r="A802" s="38"/>
      <c r="B802" s="38"/>
      <c r="C802" s="38"/>
      <c r="D802" s="38"/>
      <c r="E802" s="38"/>
      <c r="F802" s="38"/>
    </row>
    <row r="803">
      <c r="A803" s="38"/>
      <c r="B803" s="38"/>
      <c r="C803" s="38"/>
      <c r="D803" s="38"/>
      <c r="E803" s="38"/>
      <c r="F803" s="38"/>
    </row>
    <row r="804">
      <c r="A804" s="38"/>
      <c r="B804" s="38"/>
      <c r="C804" s="38"/>
      <c r="D804" s="38"/>
      <c r="E804" s="38"/>
      <c r="F804" s="38"/>
    </row>
    <row r="805">
      <c r="A805" s="38"/>
      <c r="B805" s="38"/>
      <c r="C805" s="38"/>
      <c r="D805" s="38"/>
      <c r="E805" s="38"/>
      <c r="F805" s="38"/>
    </row>
    <row r="806">
      <c r="A806" s="38"/>
      <c r="B806" s="38"/>
      <c r="C806" s="38"/>
      <c r="D806" s="38"/>
      <c r="E806" s="38"/>
      <c r="F806" s="38"/>
    </row>
    <row r="807">
      <c r="A807" s="38"/>
      <c r="B807" s="38"/>
      <c r="C807" s="38"/>
      <c r="D807" s="38"/>
      <c r="E807" s="38"/>
      <c r="F807" s="38"/>
    </row>
    <row r="808">
      <c r="A808" s="38"/>
      <c r="B808" s="38"/>
      <c r="C808" s="38"/>
      <c r="D808" s="38"/>
      <c r="E808" s="38"/>
      <c r="F808" s="38"/>
    </row>
    <row r="809">
      <c r="A809" s="38"/>
      <c r="B809" s="38"/>
      <c r="C809" s="38"/>
      <c r="D809" s="38"/>
      <c r="E809" s="38"/>
      <c r="F809" s="38"/>
    </row>
    <row r="810">
      <c r="A810" s="38"/>
      <c r="B810" s="38"/>
      <c r="C810" s="38"/>
      <c r="D810" s="38"/>
      <c r="E810" s="38"/>
      <c r="F810" s="38"/>
    </row>
    <row r="811">
      <c r="A811" s="38"/>
      <c r="B811" s="38"/>
      <c r="C811" s="38"/>
      <c r="D811" s="38"/>
      <c r="E811" s="38"/>
      <c r="F811" s="38"/>
    </row>
    <row r="812">
      <c r="A812" s="38"/>
      <c r="B812" s="38"/>
      <c r="C812" s="38"/>
      <c r="D812" s="38"/>
      <c r="E812" s="38"/>
      <c r="F812" s="38"/>
    </row>
    <row r="813">
      <c r="A813" s="38"/>
      <c r="B813" s="38"/>
      <c r="C813" s="38"/>
      <c r="D813" s="38"/>
      <c r="E813" s="38"/>
      <c r="F813" s="38"/>
    </row>
    <row r="814">
      <c r="A814" s="38"/>
      <c r="B814" s="38"/>
      <c r="C814" s="38"/>
      <c r="D814" s="38"/>
      <c r="E814" s="38"/>
      <c r="F814" s="38"/>
    </row>
    <row r="815">
      <c r="A815" s="38"/>
      <c r="B815" s="38"/>
      <c r="C815" s="38"/>
      <c r="D815" s="38"/>
      <c r="E815" s="38"/>
      <c r="F815" s="38"/>
    </row>
    <row r="816">
      <c r="A816" s="38"/>
      <c r="B816" s="38"/>
      <c r="C816" s="38"/>
      <c r="D816" s="38"/>
      <c r="E816" s="38"/>
      <c r="F816" s="38"/>
    </row>
    <row r="817">
      <c r="A817" s="38"/>
      <c r="B817" s="38"/>
      <c r="C817" s="38"/>
      <c r="D817" s="38"/>
      <c r="E817" s="38"/>
      <c r="F817" s="38"/>
    </row>
    <row r="818">
      <c r="A818" s="38"/>
      <c r="B818" s="38"/>
      <c r="C818" s="38"/>
      <c r="D818" s="38"/>
      <c r="E818" s="38"/>
      <c r="F818" s="38"/>
    </row>
    <row r="819">
      <c r="A819" s="38"/>
      <c r="B819" s="38"/>
      <c r="C819" s="38"/>
      <c r="D819" s="38"/>
      <c r="E819" s="38"/>
      <c r="F819" s="38"/>
    </row>
    <row r="820">
      <c r="A820" s="38"/>
      <c r="B820" s="38"/>
      <c r="C820" s="38"/>
      <c r="D820" s="38"/>
      <c r="E820" s="38"/>
      <c r="F820" s="38"/>
    </row>
    <row r="821">
      <c r="A821" s="38"/>
      <c r="B821" s="38"/>
      <c r="C821" s="38"/>
      <c r="D821" s="38"/>
      <c r="E821" s="38"/>
      <c r="F821" s="38"/>
    </row>
    <row r="822">
      <c r="A822" s="38"/>
      <c r="B822" s="38"/>
      <c r="C822" s="38"/>
      <c r="D822" s="38"/>
      <c r="E822" s="38"/>
      <c r="F822" s="38"/>
    </row>
    <row r="823">
      <c r="A823" s="38"/>
      <c r="B823" s="38"/>
      <c r="C823" s="38"/>
      <c r="D823" s="38"/>
      <c r="E823" s="38"/>
      <c r="F823" s="38"/>
    </row>
    <row r="824">
      <c r="A824" s="38"/>
      <c r="B824" s="38"/>
      <c r="C824" s="38"/>
      <c r="D824" s="38"/>
      <c r="E824" s="38"/>
      <c r="F824" s="38"/>
    </row>
    <row r="825">
      <c r="A825" s="38"/>
      <c r="B825" s="38"/>
      <c r="C825" s="38"/>
      <c r="D825" s="38"/>
      <c r="E825" s="38"/>
      <c r="F825" s="38"/>
    </row>
    <row r="826">
      <c r="A826" s="38"/>
      <c r="B826" s="38"/>
      <c r="C826" s="38"/>
      <c r="D826" s="38"/>
      <c r="E826" s="38"/>
      <c r="F826" s="38"/>
    </row>
    <row r="827">
      <c r="A827" s="38"/>
      <c r="B827" s="38"/>
      <c r="C827" s="38"/>
      <c r="D827" s="38"/>
      <c r="E827" s="38"/>
      <c r="F827" s="38"/>
    </row>
    <row r="828">
      <c r="A828" s="38"/>
      <c r="B828" s="38"/>
      <c r="C828" s="38"/>
      <c r="D828" s="38"/>
      <c r="E828" s="38"/>
      <c r="F828" s="38"/>
    </row>
    <row r="829">
      <c r="A829" s="38"/>
      <c r="B829" s="38"/>
      <c r="C829" s="38"/>
      <c r="D829" s="38"/>
      <c r="E829" s="38"/>
      <c r="F829" s="38"/>
    </row>
    <row r="830">
      <c r="A830" s="38"/>
      <c r="B830" s="38"/>
      <c r="C830" s="38"/>
      <c r="D830" s="38"/>
      <c r="E830" s="38"/>
      <c r="F830" s="38"/>
    </row>
    <row r="831">
      <c r="A831" s="38"/>
      <c r="B831" s="38"/>
      <c r="C831" s="38"/>
      <c r="D831" s="38"/>
      <c r="E831" s="38"/>
      <c r="F831" s="38"/>
    </row>
    <row r="832">
      <c r="A832" s="38"/>
      <c r="B832" s="38"/>
      <c r="C832" s="38"/>
      <c r="D832" s="38"/>
      <c r="E832" s="38"/>
      <c r="F832" s="38"/>
    </row>
    <row r="833">
      <c r="A833" s="38"/>
      <c r="B833" s="38"/>
      <c r="C833" s="38"/>
      <c r="D833" s="38"/>
      <c r="E833" s="38"/>
      <c r="F833" s="38"/>
    </row>
    <row r="834">
      <c r="A834" s="38"/>
      <c r="B834" s="38"/>
      <c r="C834" s="38"/>
      <c r="D834" s="38"/>
      <c r="E834" s="38"/>
      <c r="F834" s="38"/>
    </row>
    <row r="835">
      <c r="A835" s="38"/>
      <c r="B835" s="38"/>
      <c r="C835" s="38"/>
      <c r="D835" s="38"/>
      <c r="E835" s="38"/>
      <c r="F835" s="38"/>
    </row>
    <row r="836">
      <c r="A836" s="38"/>
      <c r="B836" s="38"/>
      <c r="C836" s="38"/>
      <c r="D836" s="38"/>
      <c r="E836" s="38"/>
      <c r="F836" s="38"/>
    </row>
    <row r="837">
      <c r="A837" s="38"/>
      <c r="B837" s="38"/>
      <c r="C837" s="38"/>
      <c r="D837" s="38"/>
      <c r="E837" s="38"/>
      <c r="F837" s="38"/>
    </row>
    <row r="838">
      <c r="A838" s="38"/>
      <c r="B838" s="38"/>
      <c r="C838" s="38"/>
      <c r="D838" s="38"/>
      <c r="E838" s="38"/>
      <c r="F838" s="38"/>
    </row>
    <row r="839">
      <c r="A839" s="38"/>
      <c r="B839" s="38"/>
      <c r="C839" s="38"/>
      <c r="D839" s="38"/>
      <c r="E839" s="38"/>
      <c r="F839" s="38"/>
    </row>
    <row r="840">
      <c r="A840" s="38"/>
      <c r="B840" s="38"/>
      <c r="C840" s="38"/>
      <c r="D840" s="38"/>
      <c r="E840" s="38"/>
      <c r="F840" s="38"/>
    </row>
    <row r="841">
      <c r="A841" s="38"/>
      <c r="B841" s="38"/>
      <c r="C841" s="38"/>
      <c r="D841" s="38"/>
      <c r="E841" s="38"/>
      <c r="F841" s="38"/>
    </row>
    <row r="842">
      <c r="A842" s="38"/>
      <c r="B842" s="38"/>
      <c r="C842" s="38"/>
      <c r="D842" s="38"/>
      <c r="E842" s="38"/>
      <c r="F842" s="38"/>
    </row>
    <row r="843">
      <c r="A843" s="38"/>
      <c r="B843" s="38"/>
      <c r="C843" s="38"/>
      <c r="D843" s="38"/>
      <c r="E843" s="38"/>
      <c r="F843" s="38"/>
    </row>
    <row r="844">
      <c r="A844" s="38"/>
      <c r="B844" s="38"/>
      <c r="C844" s="38"/>
      <c r="D844" s="38"/>
      <c r="E844" s="38"/>
      <c r="F844" s="38"/>
    </row>
    <row r="845">
      <c r="A845" s="38"/>
      <c r="B845" s="38"/>
      <c r="C845" s="38"/>
      <c r="D845" s="38"/>
      <c r="E845" s="38"/>
      <c r="F845" s="38"/>
    </row>
    <row r="846">
      <c r="A846" s="38"/>
      <c r="B846" s="38"/>
      <c r="C846" s="38"/>
      <c r="D846" s="38"/>
      <c r="E846" s="38"/>
      <c r="F846" s="38"/>
    </row>
    <row r="847">
      <c r="A847" s="38"/>
      <c r="B847" s="38"/>
      <c r="C847" s="38"/>
      <c r="D847" s="38"/>
      <c r="E847" s="38"/>
      <c r="F847" s="38"/>
    </row>
    <row r="848">
      <c r="A848" s="38"/>
      <c r="B848" s="38"/>
      <c r="C848" s="38"/>
      <c r="D848" s="38"/>
      <c r="E848" s="38"/>
      <c r="F848" s="38"/>
    </row>
    <row r="849">
      <c r="A849" s="38"/>
      <c r="B849" s="38"/>
      <c r="C849" s="38"/>
      <c r="D849" s="38"/>
      <c r="E849" s="38"/>
      <c r="F849" s="38"/>
    </row>
    <row r="850">
      <c r="A850" s="38"/>
      <c r="B850" s="38"/>
      <c r="C850" s="38"/>
      <c r="D850" s="38"/>
      <c r="E850" s="38"/>
      <c r="F850" s="38"/>
    </row>
    <row r="851">
      <c r="A851" s="38"/>
      <c r="B851" s="38"/>
      <c r="C851" s="38"/>
      <c r="D851" s="38"/>
      <c r="E851" s="38"/>
      <c r="F851" s="38"/>
    </row>
    <row r="852">
      <c r="A852" s="38"/>
      <c r="B852" s="38"/>
      <c r="C852" s="38"/>
      <c r="D852" s="38"/>
      <c r="E852" s="38"/>
      <c r="F852" s="38"/>
    </row>
    <row r="853">
      <c r="A853" s="38"/>
      <c r="B853" s="38"/>
      <c r="C853" s="38"/>
      <c r="D853" s="38"/>
      <c r="E853" s="38"/>
      <c r="F853" s="38"/>
    </row>
    <row r="854">
      <c r="A854" s="38"/>
      <c r="B854" s="38"/>
      <c r="C854" s="38"/>
      <c r="D854" s="38"/>
      <c r="E854" s="38"/>
      <c r="F854" s="38"/>
    </row>
    <row r="855">
      <c r="A855" s="38"/>
      <c r="B855" s="38"/>
      <c r="C855" s="38"/>
      <c r="D855" s="38"/>
      <c r="E855" s="38"/>
      <c r="F855" s="38"/>
    </row>
    <row r="856">
      <c r="A856" s="38"/>
      <c r="B856" s="38"/>
      <c r="C856" s="38"/>
      <c r="D856" s="38"/>
      <c r="E856" s="38"/>
      <c r="F856" s="38"/>
    </row>
    <row r="857">
      <c r="A857" s="38"/>
      <c r="B857" s="38"/>
      <c r="C857" s="38"/>
      <c r="D857" s="38"/>
      <c r="E857" s="38"/>
      <c r="F857" s="38"/>
    </row>
    <row r="858">
      <c r="A858" s="38"/>
      <c r="B858" s="38"/>
      <c r="C858" s="38"/>
      <c r="D858" s="38"/>
      <c r="E858" s="38"/>
      <c r="F858" s="38"/>
    </row>
    <row r="859">
      <c r="A859" s="38"/>
      <c r="B859" s="38"/>
      <c r="C859" s="38"/>
      <c r="D859" s="38"/>
      <c r="E859" s="38"/>
      <c r="F859" s="38"/>
    </row>
    <row r="860">
      <c r="A860" s="38"/>
      <c r="B860" s="38"/>
      <c r="C860" s="38"/>
      <c r="D860" s="38"/>
      <c r="E860" s="38"/>
      <c r="F860" s="38"/>
    </row>
    <row r="861">
      <c r="A861" s="38"/>
      <c r="B861" s="38"/>
      <c r="C861" s="38"/>
      <c r="D861" s="38"/>
      <c r="E861" s="38"/>
      <c r="F861" s="38"/>
    </row>
    <row r="862">
      <c r="A862" s="38"/>
      <c r="B862" s="38"/>
      <c r="C862" s="38"/>
      <c r="D862" s="38"/>
      <c r="E862" s="38"/>
      <c r="F862" s="38"/>
    </row>
    <row r="863">
      <c r="A863" s="38"/>
      <c r="B863" s="38"/>
      <c r="C863" s="38"/>
      <c r="D863" s="38"/>
      <c r="E863" s="38"/>
      <c r="F863" s="38"/>
    </row>
    <row r="864">
      <c r="A864" s="38"/>
      <c r="B864" s="38"/>
      <c r="C864" s="38"/>
      <c r="D864" s="38"/>
      <c r="E864" s="38"/>
      <c r="F864" s="38"/>
    </row>
    <row r="865">
      <c r="A865" s="38"/>
      <c r="B865" s="38"/>
      <c r="C865" s="38"/>
      <c r="D865" s="38"/>
      <c r="E865" s="38"/>
      <c r="F865" s="38"/>
    </row>
    <row r="866">
      <c r="A866" s="38"/>
      <c r="B866" s="38"/>
      <c r="C866" s="38"/>
      <c r="D866" s="38"/>
      <c r="E866" s="38"/>
      <c r="F866" s="38"/>
    </row>
    <row r="867">
      <c r="A867" s="38"/>
      <c r="B867" s="38"/>
      <c r="C867" s="38"/>
      <c r="D867" s="38"/>
      <c r="E867" s="38"/>
      <c r="F867" s="38"/>
    </row>
    <row r="868">
      <c r="A868" s="38"/>
      <c r="B868" s="38"/>
      <c r="C868" s="38"/>
      <c r="D868" s="38"/>
      <c r="E868" s="38"/>
      <c r="F868" s="38"/>
    </row>
    <row r="869">
      <c r="A869" s="38"/>
      <c r="B869" s="38"/>
      <c r="C869" s="38"/>
      <c r="D869" s="38"/>
      <c r="E869" s="38"/>
      <c r="F869" s="38"/>
    </row>
    <row r="870">
      <c r="A870" s="38"/>
      <c r="B870" s="38"/>
      <c r="C870" s="38"/>
      <c r="D870" s="38"/>
      <c r="E870" s="38"/>
      <c r="F870" s="38"/>
    </row>
    <row r="871">
      <c r="A871" s="38"/>
      <c r="B871" s="38"/>
      <c r="C871" s="38"/>
      <c r="D871" s="38"/>
      <c r="E871" s="38"/>
      <c r="F871" s="38"/>
    </row>
    <row r="872">
      <c r="A872" s="38"/>
      <c r="B872" s="38"/>
      <c r="C872" s="38"/>
      <c r="D872" s="38"/>
      <c r="E872" s="38"/>
      <c r="F872" s="38"/>
    </row>
    <row r="873">
      <c r="A873" s="38"/>
      <c r="B873" s="38"/>
      <c r="C873" s="38"/>
      <c r="D873" s="38"/>
      <c r="E873" s="38"/>
      <c r="F873" s="38"/>
    </row>
    <row r="874">
      <c r="A874" s="38"/>
      <c r="B874" s="38"/>
      <c r="C874" s="38"/>
      <c r="D874" s="38"/>
      <c r="E874" s="38"/>
      <c r="F874" s="38"/>
    </row>
    <row r="875">
      <c r="A875" s="38"/>
      <c r="B875" s="38"/>
      <c r="C875" s="38"/>
      <c r="D875" s="38"/>
      <c r="E875" s="38"/>
      <c r="F875" s="38"/>
    </row>
    <row r="876">
      <c r="A876" s="38"/>
      <c r="B876" s="38"/>
      <c r="C876" s="38"/>
      <c r="D876" s="38"/>
      <c r="E876" s="38"/>
      <c r="F876" s="38"/>
    </row>
    <row r="877">
      <c r="A877" s="38"/>
      <c r="B877" s="38"/>
      <c r="C877" s="38"/>
      <c r="D877" s="38"/>
      <c r="E877" s="38"/>
      <c r="F877" s="38"/>
    </row>
    <row r="878">
      <c r="A878" s="38"/>
      <c r="B878" s="38"/>
      <c r="C878" s="38"/>
      <c r="D878" s="38"/>
      <c r="E878" s="38"/>
      <c r="F878" s="38"/>
    </row>
    <row r="879">
      <c r="A879" s="38"/>
      <c r="B879" s="38"/>
      <c r="C879" s="38"/>
      <c r="D879" s="38"/>
      <c r="E879" s="38"/>
      <c r="F879" s="38"/>
    </row>
    <row r="880">
      <c r="A880" s="38"/>
      <c r="B880" s="38"/>
      <c r="C880" s="38"/>
      <c r="D880" s="38"/>
      <c r="E880" s="38"/>
      <c r="F880" s="38"/>
    </row>
    <row r="881">
      <c r="A881" s="38"/>
      <c r="B881" s="38"/>
      <c r="C881" s="38"/>
      <c r="D881" s="38"/>
      <c r="E881" s="38"/>
      <c r="F881" s="38"/>
    </row>
    <row r="882">
      <c r="A882" s="38"/>
      <c r="B882" s="38"/>
      <c r="C882" s="38"/>
      <c r="D882" s="38"/>
      <c r="E882" s="38"/>
      <c r="F882" s="38"/>
    </row>
    <row r="883">
      <c r="A883" s="38"/>
      <c r="B883" s="38"/>
      <c r="C883" s="38"/>
      <c r="D883" s="38"/>
      <c r="E883" s="38"/>
      <c r="F883" s="38"/>
    </row>
    <row r="884">
      <c r="A884" s="38"/>
      <c r="B884" s="38"/>
      <c r="C884" s="38"/>
      <c r="D884" s="38"/>
      <c r="E884" s="38"/>
      <c r="F884" s="38"/>
    </row>
    <row r="885">
      <c r="A885" s="38"/>
      <c r="B885" s="38"/>
      <c r="C885" s="38"/>
      <c r="D885" s="38"/>
      <c r="E885" s="38"/>
      <c r="F885" s="38"/>
    </row>
    <row r="886">
      <c r="A886" s="38"/>
      <c r="B886" s="38"/>
      <c r="C886" s="38"/>
      <c r="D886" s="38"/>
      <c r="E886" s="38"/>
      <c r="F886" s="38"/>
    </row>
    <row r="887">
      <c r="A887" s="38"/>
      <c r="B887" s="38"/>
      <c r="C887" s="38"/>
      <c r="D887" s="38"/>
      <c r="E887" s="38"/>
      <c r="F887" s="38"/>
    </row>
    <row r="888">
      <c r="A888" s="38"/>
      <c r="B888" s="38"/>
      <c r="C888" s="38"/>
      <c r="D888" s="38"/>
      <c r="E888" s="38"/>
      <c r="F888" s="38"/>
    </row>
    <row r="889">
      <c r="A889" s="38"/>
      <c r="B889" s="38"/>
      <c r="C889" s="38"/>
      <c r="D889" s="38"/>
      <c r="E889" s="38"/>
      <c r="F889" s="38"/>
    </row>
    <row r="890">
      <c r="A890" s="38"/>
      <c r="B890" s="38"/>
      <c r="C890" s="38"/>
      <c r="D890" s="38"/>
      <c r="E890" s="38"/>
      <c r="F890" s="38"/>
    </row>
    <row r="891">
      <c r="A891" s="38"/>
      <c r="B891" s="38"/>
      <c r="C891" s="38"/>
      <c r="D891" s="38"/>
      <c r="E891" s="38"/>
      <c r="F891" s="38"/>
    </row>
    <row r="892">
      <c r="A892" s="38"/>
      <c r="B892" s="38"/>
      <c r="C892" s="38"/>
      <c r="D892" s="38"/>
      <c r="E892" s="38"/>
      <c r="F892" s="38"/>
    </row>
    <row r="893">
      <c r="A893" s="38"/>
      <c r="B893" s="38"/>
      <c r="C893" s="38"/>
      <c r="D893" s="38"/>
      <c r="E893" s="38"/>
      <c r="F893" s="38"/>
    </row>
    <row r="894">
      <c r="A894" s="38"/>
      <c r="B894" s="38"/>
      <c r="C894" s="38"/>
      <c r="D894" s="38"/>
      <c r="E894" s="38"/>
      <c r="F894" s="38"/>
    </row>
    <row r="895">
      <c r="A895" s="38"/>
      <c r="B895" s="38"/>
      <c r="C895" s="38"/>
      <c r="D895" s="38"/>
      <c r="E895" s="38"/>
      <c r="F895" s="38"/>
    </row>
    <row r="896">
      <c r="A896" s="38"/>
      <c r="B896" s="38"/>
      <c r="C896" s="38"/>
      <c r="D896" s="38"/>
      <c r="E896" s="38"/>
      <c r="F896" s="38"/>
    </row>
    <row r="897">
      <c r="A897" s="38"/>
      <c r="B897" s="38"/>
      <c r="C897" s="38"/>
      <c r="D897" s="38"/>
      <c r="E897" s="38"/>
      <c r="F897" s="38"/>
    </row>
    <row r="898">
      <c r="A898" s="38"/>
      <c r="B898" s="38"/>
      <c r="C898" s="38"/>
      <c r="D898" s="38"/>
      <c r="E898" s="38"/>
      <c r="F898" s="38"/>
    </row>
    <row r="899">
      <c r="A899" s="38"/>
      <c r="B899" s="38"/>
      <c r="C899" s="38"/>
      <c r="D899" s="38"/>
      <c r="E899" s="38"/>
      <c r="F899" s="38"/>
    </row>
    <row r="900">
      <c r="A900" s="38"/>
      <c r="B900" s="38"/>
      <c r="C900" s="38"/>
      <c r="D900" s="38"/>
      <c r="E900" s="38"/>
      <c r="F900" s="38"/>
    </row>
    <row r="901">
      <c r="A901" s="38"/>
      <c r="B901" s="38"/>
      <c r="C901" s="38"/>
      <c r="D901" s="38"/>
      <c r="E901" s="38"/>
      <c r="F901" s="38"/>
    </row>
    <row r="902">
      <c r="A902" s="38"/>
      <c r="B902" s="38"/>
      <c r="C902" s="38"/>
      <c r="D902" s="38"/>
      <c r="E902" s="38"/>
      <c r="F902" s="38"/>
    </row>
    <row r="903">
      <c r="A903" s="38"/>
      <c r="B903" s="38"/>
      <c r="C903" s="38"/>
      <c r="D903" s="38"/>
      <c r="E903" s="38"/>
      <c r="F903" s="38"/>
    </row>
    <row r="904">
      <c r="A904" s="38"/>
      <c r="B904" s="38"/>
      <c r="C904" s="38"/>
      <c r="D904" s="38"/>
      <c r="E904" s="38"/>
      <c r="F904" s="38"/>
    </row>
    <row r="905">
      <c r="A905" s="38"/>
      <c r="B905" s="38"/>
      <c r="C905" s="38"/>
      <c r="D905" s="38"/>
      <c r="E905" s="38"/>
      <c r="F905" s="38"/>
    </row>
    <row r="906">
      <c r="A906" s="38"/>
      <c r="B906" s="38"/>
      <c r="C906" s="38"/>
      <c r="D906" s="38"/>
      <c r="E906" s="38"/>
      <c r="F906" s="38"/>
    </row>
    <row r="907">
      <c r="A907" s="38"/>
      <c r="B907" s="38"/>
      <c r="C907" s="38"/>
      <c r="D907" s="38"/>
      <c r="E907" s="38"/>
      <c r="F907" s="38"/>
    </row>
    <row r="908">
      <c r="A908" s="38"/>
      <c r="B908" s="38"/>
      <c r="C908" s="38"/>
      <c r="D908" s="38"/>
      <c r="E908" s="38"/>
      <c r="F908" s="38"/>
    </row>
    <row r="909">
      <c r="A909" s="38"/>
      <c r="B909" s="38"/>
      <c r="C909" s="38"/>
      <c r="D909" s="38"/>
      <c r="E909" s="38"/>
      <c r="F909" s="38"/>
    </row>
    <row r="910">
      <c r="A910" s="38"/>
      <c r="B910" s="38"/>
      <c r="C910" s="38"/>
      <c r="D910" s="38"/>
      <c r="E910" s="38"/>
      <c r="F910" s="38"/>
    </row>
    <row r="911">
      <c r="A911" s="38"/>
      <c r="B911" s="38"/>
      <c r="C911" s="38"/>
      <c r="D911" s="38"/>
      <c r="E911" s="38"/>
      <c r="F911" s="38"/>
    </row>
    <row r="912">
      <c r="A912" s="38"/>
      <c r="B912" s="38"/>
      <c r="C912" s="38"/>
      <c r="D912" s="38"/>
      <c r="E912" s="38"/>
      <c r="F912" s="38"/>
    </row>
    <row r="913">
      <c r="A913" s="38"/>
      <c r="B913" s="38"/>
      <c r="C913" s="38"/>
      <c r="D913" s="38"/>
      <c r="E913" s="38"/>
      <c r="F913" s="38"/>
    </row>
    <row r="914">
      <c r="A914" s="38"/>
      <c r="B914" s="38"/>
      <c r="C914" s="38"/>
      <c r="D914" s="38"/>
      <c r="E914" s="38"/>
      <c r="F914" s="38"/>
    </row>
    <row r="915">
      <c r="A915" s="38"/>
      <c r="B915" s="38"/>
      <c r="C915" s="38"/>
      <c r="D915" s="38"/>
      <c r="E915" s="38"/>
      <c r="F915" s="38"/>
    </row>
    <row r="916">
      <c r="A916" s="38"/>
      <c r="B916" s="38"/>
      <c r="C916" s="38"/>
      <c r="D916" s="38"/>
      <c r="E916" s="38"/>
      <c r="F916" s="38"/>
    </row>
    <row r="917">
      <c r="A917" s="38"/>
      <c r="B917" s="38"/>
      <c r="C917" s="38"/>
      <c r="D917" s="38"/>
      <c r="E917" s="38"/>
      <c r="F917" s="38"/>
    </row>
    <row r="918">
      <c r="A918" s="38"/>
      <c r="B918" s="38"/>
      <c r="C918" s="38"/>
      <c r="D918" s="38"/>
      <c r="E918" s="38"/>
      <c r="F918" s="38"/>
    </row>
    <row r="919">
      <c r="A919" s="38"/>
      <c r="B919" s="38"/>
      <c r="C919" s="38"/>
      <c r="D919" s="38"/>
      <c r="E919" s="38"/>
      <c r="F919" s="38"/>
    </row>
    <row r="920">
      <c r="A920" s="38"/>
      <c r="B920" s="38"/>
      <c r="C920" s="38"/>
      <c r="D920" s="38"/>
      <c r="E920" s="38"/>
      <c r="F920" s="38"/>
    </row>
    <row r="921">
      <c r="A921" s="38"/>
      <c r="B921" s="38"/>
      <c r="C921" s="38"/>
      <c r="D921" s="38"/>
      <c r="E921" s="38"/>
      <c r="F921" s="38"/>
    </row>
    <row r="922">
      <c r="A922" s="38"/>
      <c r="B922" s="38"/>
      <c r="C922" s="38"/>
      <c r="D922" s="38"/>
      <c r="E922" s="38"/>
      <c r="F922" s="38"/>
    </row>
    <row r="923">
      <c r="A923" s="38"/>
      <c r="B923" s="38"/>
      <c r="C923" s="38"/>
      <c r="D923" s="38"/>
      <c r="E923" s="38"/>
      <c r="F923" s="38"/>
    </row>
    <row r="924">
      <c r="A924" s="38"/>
      <c r="B924" s="38"/>
      <c r="C924" s="38"/>
      <c r="D924" s="38"/>
      <c r="E924" s="38"/>
      <c r="F924" s="38"/>
    </row>
    <row r="925">
      <c r="A925" s="38"/>
      <c r="B925" s="38"/>
      <c r="C925" s="38"/>
      <c r="D925" s="38"/>
      <c r="E925" s="38"/>
      <c r="F925" s="38"/>
    </row>
    <row r="926">
      <c r="A926" s="38"/>
      <c r="B926" s="38"/>
      <c r="C926" s="38"/>
      <c r="D926" s="38"/>
      <c r="E926" s="38"/>
      <c r="F926" s="38"/>
    </row>
    <row r="927">
      <c r="A927" s="38"/>
      <c r="B927" s="38"/>
      <c r="C927" s="38"/>
      <c r="D927" s="38"/>
      <c r="E927" s="38"/>
      <c r="F927" s="38"/>
    </row>
    <row r="928">
      <c r="A928" s="38"/>
      <c r="B928" s="38"/>
      <c r="C928" s="38"/>
      <c r="D928" s="38"/>
      <c r="E928" s="38"/>
      <c r="F928" s="38"/>
    </row>
    <row r="929">
      <c r="A929" s="38"/>
      <c r="B929" s="38"/>
      <c r="C929" s="38"/>
      <c r="D929" s="38"/>
      <c r="E929" s="38"/>
      <c r="F929" s="38"/>
    </row>
    <row r="930">
      <c r="A930" s="38"/>
      <c r="B930" s="38"/>
      <c r="C930" s="38"/>
      <c r="D930" s="38"/>
      <c r="E930" s="38"/>
      <c r="F930" s="38"/>
    </row>
    <row r="931">
      <c r="A931" s="38"/>
      <c r="B931" s="38"/>
      <c r="C931" s="38"/>
      <c r="D931" s="38"/>
      <c r="E931" s="38"/>
      <c r="F931" s="38"/>
    </row>
    <row r="932">
      <c r="A932" s="38"/>
      <c r="B932" s="38"/>
      <c r="C932" s="38"/>
      <c r="D932" s="38"/>
      <c r="E932" s="38"/>
      <c r="F932" s="38"/>
    </row>
    <row r="933">
      <c r="A933" s="38"/>
      <c r="B933" s="38"/>
      <c r="C933" s="38"/>
      <c r="D933" s="38"/>
      <c r="E933" s="38"/>
      <c r="F933" s="38"/>
    </row>
    <row r="934">
      <c r="A934" s="38"/>
      <c r="B934" s="38"/>
      <c r="C934" s="38"/>
      <c r="D934" s="38"/>
      <c r="E934" s="38"/>
      <c r="F934" s="38"/>
    </row>
    <row r="935">
      <c r="A935" s="38"/>
      <c r="B935" s="38"/>
      <c r="C935" s="38"/>
      <c r="D935" s="38"/>
      <c r="E935" s="38"/>
      <c r="F935" s="38"/>
    </row>
    <row r="936">
      <c r="A936" s="38"/>
      <c r="B936" s="38"/>
      <c r="C936" s="38"/>
      <c r="D936" s="38"/>
      <c r="E936" s="38"/>
      <c r="F936" s="38"/>
    </row>
    <row r="937">
      <c r="A937" s="38"/>
      <c r="B937" s="38"/>
      <c r="C937" s="38"/>
      <c r="D937" s="38"/>
      <c r="E937" s="38"/>
      <c r="F937" s="38"/>
    </row>
    <row r="938">
      <c r="A938" s="38"/>
      <c r="B938" s="38"/>
      <c r="C938" s="38"/>
      <c r="D938" s="38"/>
      <c r="E938" s="38"/>
      <c r="F938" s="38"/>
    </row>
    <row r="939">
      <c r="A939" s="38"/>
      <c r="B939" s="38"/>
      <c r="C939" s="38"/>
      <c r="D939" s="38"/>
      <c r="E939" s="38"/>
      <c r="F939" s="38"/>
    </row>
    <row r="940">
      <c r="A940" s="38"/>
      <c r="B940" s="38"/>
      <c r="C940" s="38"/>
      <c r="D940" s="38"/>
      <c r="E940" s="38"/>
      <c r="F940" s="38"/>
    </row>
    <row r="941">
      <c r="A941" s="38"/>
      <c r="B941" s="38"/>
      <c r="C941" s="38"/>
      <c r="D941" s="38"/>
      <c r="E941" s="38"/>
      <c r="F941" s="38"/>
    </row>
    <row r="942">
      <c r="A942" s="38"/>
      <c r="B942" s="38"/>
      <c r="C942" s="38"/>
      <c r="D942" s="38"/>
      <c r="E942" s="38"/>
      <c r="F942" s="38"/>
    </row>
    <row r="943">
      <c r="A943" s="38"/>
      <c r="B943" s="38"/>
      <c r="C943" s="38"/>
      <c r="D943" s="38"/>
      <c r="E943" s="38"/>
      <c r="F943" s="38"/>
    </row>
    <row r="944">
      <c r="A944" s="38"/>
      <c r="B944" s="38"/>
      <c r="C944" s="38"/>
      <c r="D944" s="38"/>
      <c r="E944" s="38"/>
      <c r="F944" s="38"/>
    </row>
    <row r="945">
      <c r="A945" s="38"/>
      <c r="B945" s="38"/>
      <c r="C945" s="38"/>
      <c r="D945" s="38"/>
      <c r="E945" s="38"/>
      <c r="F945" s="38"/>
    </row>
    <row r="946">
      <c r="A946" s="38"/>
      <c r="B946" s="38"/>
      <c r="C946" s="38"/>
      <c r="D946" s="38"/>
      <c r="E946" s="38"/>
      <c r="F946" s="38"/>
    </row>
    <row r="947">
      <c r="A947" s="38"/>
      <c r="B947" s="38"/>
      <c r="C947" s="38"/>
      <c r="D947" s="38"/>
      <c r="E947" s="38"/>
      <c r="F947" s="38"/>
    </row>
    <row r="948">
      <c r="A948" s="38"/>
      <c r="B948" s="38"/>
      <c r="C948" s="38"/>
      <c r="D948" s="38"/>
      <c r="E948" s="38"/>
      <c r="F948" s="38"/>
    </row>
    <row r="949">
      <c r="A949" s="38"/>
      <c r="B949" s="38"/>
      <c r="C949" s="38"/>
      <c r="D949" s="38"/>
      <c r="E949" s="38"/>
      <c r="F949" s="38"/>
    </row>
    <row r="950">
      <c r="A950" s="38"/>
      <c r="B950" s="38"/>
      <c r="C950" s="38"/>
      <c r="D950" s="38"/>
      <c r="E950" s="38"/>
      <c r="F950" s="38"/>
    </row>
    <row r="951">
      <c r="A951" s="38"/>
      <c r="B951" s="38"/>
      <c r="C951" s="38"/>
      <c r="D951" s="38"/>
      <c r="E951" s="38"/>
      <c r="F951" s="38"/>
    </row>
    <row r="952">
      <c r="A952" s="38"/>
      <c r="B952" s="38"/>
      <c r="C952" s="38"/>
      <c r="D952" s="38"/>
      <c r="E952" s="38"/>
      <c r="F952" s="38"/>
    </row>
    <row r="953">
      <c r="A953" s="38"/>
      <c r="B953" s="38"/>
      <c r="C953" s="38"/>
      <c r="D953" s="38"/>
      <c r="E953" s="38"/>
      <c r="F953" s="38"/>
    </row>
    <row r="954">
      <c r="A954" s="38"/>
      <c r="B954" s="38"/>
      <c r="C954" s="38"/>
      <c r="D954" s="38"/>
      <c r="E954" s="38"/>
      <c r="F954" s="38"/>
    </row>
    <row r="955">
      <c r="A955" s="38"/>
      <c r="B955" s="38"/>
      <c r="C955" s="38"/>
      <c r="D955" s="38"/>
      <c r="E955" s="38"/>
      <c r="F955" s="38"/>
    </row>
    <row r="956">
      <c r="A956" s="38"/>
      <c r="B956" s="38"/>
      <c r="C956" s="38"/>
      <c r="D956" s="38"/>
      <c r="E956" s="38"/>
      <c r="F956" s="38"/>
    </row>
    <row r="957">
      <c r="A957" s="38"/>
      <c r="B957" s="38"/>
      <c r="C957" s="38"/>
      <c r="D957" s="38"/>
      <c r="E957" s="38"/>
      <c r="F957" s="38"/>
    </row>
    <row r="958">
      <c r="A958" s="38"/>
      <c r="B958" s="38"/>
      <c r="C958" s="38"/>
      <c r="D958" s="38"/>
      <c r="E958" s="38"/>
      <c r="F958" s="38"/>
    </row>
    <row r="959">
      <c r="A959" s="38"/>
      <c r="B959" s="38"/>
      <c r="C959" s="38"/>
      <c r="D959" s="38"/>
      <c r="E959" s="38"/>
      <c r="F959" s="38"/>
    </row>
    <row r="960">
      <c r="A960" s="38"/>
      <c r="B960" s="38"/>
      <c r="C960" s="38"/>
      <c r="D960" s="38"/>
      <c r="E960" s="38"/>
      <c r="F960" s="38"/>
    </row>
    <row r="961">
      <c r="A961" s="38"/>
      <c r="B961" s="38"/>
      <c r="C961" s="38"/>
      <c r="D961" s="38"/>
      <c r="E961" s="38"/>
      <c r="F961" s="38"/>
    </row>
    <row r="962">
      <c r="A962" s="38"/>
      <c r="B962" s="38"/>
      <c r="C962" s="38"/>
      <c r="D962" s="38"/>
      <c r="E962" s="38"/>
      <c r="F962" s="38"/>
    </row>
    <row r="963">
      <c r="A963" s="38"/>
      <c r="B963" s="38"/>
      <c r="C963" s="38"/>
      <c r="D963" s="38"/>
      <c r="E963" s="38"/>
      <c r="F963" s="38"/>
    </row>
    <row r="964">
      <c r="A964" s="38"/>
      <c r="B964" s="38"/>
      <c r="C964" s="38"/>
      <c r="D964" s="38"/>
      <c r="E964" s="38"/>
      <c r="F964" s="38"/>
    </row>
    <row r="965">
      <c r="A965" s="38"/>
      <c r="B965" s="38"/>
      <c r="C965" s="38"/>
      <c r="D965" s="38"/>
      <c r="E965" s="38"/>
      <c r="F965" s="38"/>
    </row>
    <row r="966">
      <c r="A966" s="38"/>
      <c r="B966" s="38"/>
      <c r="C966" s="38"/>
      <c r="D966" s="38"/>
      <c r="E966" s="38"/>
      <c r="F966" s="38"/>
    </row>
    <row r="967">
      <c r="A967" s="38"/>
      <c r="B967" s="38"/>
      <c r="C967" s="38"/>
      <c r="D967" s="38"/>
      <c r="E967" s="38"/>
      <c r="F967" s="38"/>
    </row>
    <row r="968">
      <c r="A968" s="38"/>
      <c r="B968" s="38"/>
      <c r="C968" s="38"/>
      <c r="D968" s="38"/>
      <c r="E968" s="38"/>
      <c r="F968" s="38"/>
    </row>
    <row r="969">
      <c r="A969" s="38"/>
      <c r="B969" s="38"/>
      <c r="C969" s="38"/>
      <c r="D969" s="38"/>
      <c r="E969" s="38"/>
      <c r="F969" s="38"/>
    </row>
    <row r="970">
      <c r="A970" s="38"/>
      <c r="B970" s="38"/>
      <c r="C970" s="38"/>
      <c r="D970" s="38"/>
      <c r="E970" s="38"/>
      <c r="F970" s="38"/>
    </row>
    <row r="971">
      <c r="A971" s="38"/>
      <c r="B971" s="38"/>
      <c r="C971" s="38"/>
      <c r="D971" s="38"/>
      <c r="E971" s="38"/>
      <c r="F971" s="38"/>
    </row>
    <row r="972">
      <c r="A972" s="38"/>
      <c r="B972" s="38"/>
      <c r="C972" s="38"/>
      <c r="D972" s="38"/>
      <c r="E972" s="38"/>
      <c r="F972" s="38"/>
    </row>
    <row r="973">
      <c r="A973" s="38"/>
      <c r="B973" s="38"/>
      <c r="C973" s="38"/>
      <c r="D973" s="38"/>
      <c r="E973" s="38"/>
      <c r="F973" s="38"/>
    </row>
    <row r="974">
      <c r="A974" s="38"/>
      <c r="B974" s="38"/>
      <c r="C974" s="38"/>
      <c r="D974" s="38"/>
      <c r="E974" s="38"/>
      <c r="F974" s="38"/>
    </row>
    <row r="975">
      <c r="A975" s="38"/>
      <c r="B975" s="38"/>
      <c r="C975" s="38"/>
      <c r="D975" s="38"/>
      <c r="E975" s="38"/>
      <c r="F975" s="38"/>
    </row>
    <row r="976">
      <c r="A976" s="38"/>
      <c r="B976" s="38"/>
      <c r="C976" s="38"/>
      <c r="D976" s="38"/>
      <c r="E976" s="38"/>
      <c r="F976" s="38"/>
    </row>
    <row r="977">
      <c r="A977" s="38"/>
      <c r="B977" s="38"/>
      <c r="C977" s="38"/>
      <c r="D977" s="38"/>
      <c r="E977" s="38"/>
      <c r="F977" s="38"/>
    </row>
    <row r="978">
      <c r="A978" s="38"/>
      <c r="B978" s="38"/>
      <c r="C978" s="38"/>
      <c r="D978" s="38"/>
      <c r="E978" s="38"/>
      <c r="F978" s="38"/>
    </row>
    <row r="979">
      <c r="A979" s="38"/>
      <c r="B979" s="38"/>
      <c r="C979" s="38"/>
      <c r="D979" s="38"/>
      <c r="E979" s="38"/>
      <c r="F979" s="38"/>
    </row>
    <row r="980">
      <c r="A980" s="38"/>
      <c r="B980" s="38"/>
      <c r="C980" s="38"/>
      <c r="D980" s="38"/>
      <c r="E980" s="38"/>
      <c r="F980" s="38"/>
    </row>
    <row r="981">
      <c r="A981" s="38"/>
      <c r="B981" s="38"/>
      <c r="C981" s="38"/>
      <c r="D981" s="38"/>
      <c r="E981" s="38"/>
      <c r="F981" s="38"/>
    </row>
    <row r="982">
      <c r="A982" s="38"/>
      <c r="B982" s="38"/>
      <c r="C982" s="38"/>
      <c r="D982" s="38"/>
      <c r="E982" s="38"/>
      <c r="F982" s="38"/>
    </row>
    <row r="983">
      <c r="A983" s="38"/>
      <c r="B983" s="38"/>
      <c r="C983" s="38"/>
      <c r="D983" s="38"/>
      <c r="E983" s="38"/>
      <c r="F983" s="38"/>
    </row>
    <row r="984">
      <c r="A984" s="38"/>
      <c r="B984" s="38"/>
      <c r="C984" s="38"/>
      <c r="D984" s="38"/>
      <c r="E984" s="38"/>
      <c r="F984" s="38"/>
    </row>
    <row r="985">
      <c r="A985" s="38"/>
      <c r="B985" s="38"/>
      <c r="C985" s="38"/>
      <c r="D985" s="38"/>
      <c r="E985" s="38"/>
      <c r="F985" s="38"/>
    </row>
    <row r="986">
      <c r="A986" s="38"/>
      <c r="B986" s="38"/>
      <c r="C986" s="38"/>
      <c r="D986" s="38"/>
      <c r="E986" s="38"/>
      <c r="F986" s="38"/>
    </row>
    <row r="987">
      <c r="A987" s="38"/>
      <c r="B987" s="38"/>
      <c r="C987" s="38"/>
      <c r="D987" s="38"/>
      <c r="E987" s="38"/>
      <c r="F987" s="38"/>
    </row>
    <row r="988">
      <c r="A988" s="38"/>
      <c r="B988" s="38"/>
      <c r="C988" s="38"/>
      <c r="D988" s="38"/>
      <c r="E988" s="38"/>
      <c r="F988" s="38"/>
    </row>
    <row r="989">
      <c r="A989" s="38"/>
      <c r="B989" s="38"/>
      <c r="C989" s="38"/>
      <c r="D989" s="38"/>
      <c r="E989" s="38"/>
      <c r="F989" s="38"/>
    </row>
    <row r="990">
      <c r="A990" s="38"/>
      <c r="B990" s="38"/>
      <c r="C990" s="38"/>
      <c r="D990" s="38"/>
      <c r="E990" s="38"/>
      <c r="F990" s="38"/>
    </row>
    <row r="991">
      <c r="A991" s="38"/>
      <c r="B991" s="38"/>
      <c r="C991" s="38"/>
      <c r="D991" s="38"/>
      <c r="E991" s="38"/>
      <c r="F991" s="38"/>
    </row>
    <row r="992">
      <c r="A992" s="38"/>
      <c r="B992" s="38"/>
      <c r="C992" s="38"/>
      <c r="D992" s="38"/>
      <c r="E992" s="38"/>
      <c r="F992" s="38"/>
    </row>
    <row r="993">
      <c r="A993" s="38"/>
      <c r="B993" s="38"/>
      <c r="C993" s="38"/>
      <c r="D993" s="38"/>
      <c r="E993" s="38"/>
      <c r="F993" s="38"/>
    </row>
    <row r="994">
      <c r="A994" s="38"/>
      <c r="B994" s="38"/>
      <c r="C994" s="38"/>
      <c r="D994" s="38"/>
      <c r="E994" s="38"/>
      <c r="F994" s="38"/>
    </row>
    <row r="995">
      <c r="A995" s="38"/>
      <c r="B995" s="38"/>
      <c r="C995" s="38"/>
      <c r="D995" s="38"/>
      <c r="E995" s="38"/>
      <c r="F995" s="38"/>
    </row>
    <row r="996">
      <c r="A996" s="38"/>
      <c r="B996" s="38"/>
      <c r="C996" s="38"/>
      <c r="D996" s="38"/>
      <c r="E996" s="38"/>
      <c r="F996" s="38"/>
    </row>
    <row r="997">
      <c r="A997" s="38"/>
      <c r="B997" s="38"/>
      <c r="C997" s="38"/>
      <c r="D997" s="38"/>
      <c r="E997" s="38"/>
      <c r="F997" s="38"/>
    </row>
    <row r="998">
      <c r="A998" s="38"/>
      <c r="B998" s="38"/>
      <c r="C998" s="38"/>
      <c r="D998" s="38"/>
      <c r="E998" s="38"/>
      <c r="F998" s="38"/>
    </row>
    <row r="999">
      <c r="A999" s="38"/>
      <c r="B999" s="38"/>
      <c r="C999" s="38"/>
      <c r="D999" s="38"/>
      <c r="E999" s="38"/>
      <c r="F999" s="38"/>
    </row>
    <row r="1000">
      <c r="A1000" s="38"/>
      <c r="B1000" s="38"/>
      <c r="C1000" s="38"/>
      <c r="D1000" s="38"/>
      <c r="E1000" s="38"/>
      <c r="F1000" s="38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Luciano Santana</dc:creator>
</cp:coreProperties>
</file>