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JavaWorkplace\ValToExcel\Monitorizações\"/>
    </mc:Choice>
  </mc:AlternateContent>
  <xr:revisionPtr revIDLastSave="0" documentId="13_ncr:1_{734FC71D-546A-4AA2-A3D5-566D4478900F}" xr6:coauthVersionLast="41" xr6:coauthVersionMax="41" xr10:uidLastSave="{00000000-0000-0000-0000-000000000000}"/>
  <bookViews>
    <workbookView xWindow="-120" yWindow="-120" windowWidth="20730" windowHeight="11310" tabRatio="828" activeTab="2" xr2:uid="{00000000-000D-0000-FFFF-FFFF00000000}"/>
  </bookViews>
  <sheets>
    <sheet name="Overview" sheetId="1" r:id="rId1"/>
    <sheet name="MSG DUMMY" sheetId="13" r:id="rId2"/>
    <sheet name="Timeline" sheetId="9" r:id="rId3"/>
    <sheet name="Legenda" sheetId="7" r:id="rId4"/>
    <sheet name="VAL1" sheetId="3" r:id="rId5"/>
    <sheet name="VAL2" sheetId="4" r:id="rId6"/>
    <sheet name="VAL3" sheetId="5" r:id="rId7"/>
    <sheet name="VAL4" sheetId="15" r:id="rId8"/>
    <sheet name="VAL5" sheetId="10" r:id="rId9"/>
    <sheet name="VAL6" sheetId="11" r:id="rId10"/>
    <sheet name="VAL7" sheetId="12" r:id="rId11"/>
    <sheet name="VAL8" sheetId="14" r:id="rId12"/>
    <sheet name="VAl9" sheetId="17" r:id="rId13"/>
    <sheet name="VAL10" sheetId="16" r:id="rId14"/>
    <sheet name="VAL11" sheetId="18" r:id="rId15"/>
    <sheet name="VAL12" sheetId="19" r:id="rId16"/>
    <sheet name="VAL4_OLD" sheetId="6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" l="1"/>
  <c r="F17" i="3" s="1"/>
  <c r="G18" i="3"/>
  <c r="F18" i="3" s="1"/>
  <c r="G16" i="3" l="1"/>
  <c r="F16" i="3" s="1"/>
  <c r="D11" i="4" l="1"/>
  <c r="C11" i="4" s="1"/>
  <c r="C11" i="1" l="1"/>
  <c r="C10" i="1"/>
  <c r="C18" i="1" l="1"/>
  <c r="C17" i="1"/>
  <c r="C16" i="1"/>
  <c r="C14" i="1"/>
  <c r="C13" i="1"/>
  <c r="C12" i="1"/>
  <c r="C9" i="1"/>
  <c r="A73" i="9" l="1"/>
  <c r="J5" i="4" l="1"/>
  <c r="J6" i="4"/>
  <c r="I6" i="4" s="1"/>
  <c r="J7" i="4"/>
  <c r="I7" i="4" l="1"/>
  <c r="I5" i="4"/>
  <c r="K1" i="19"/>
  <c r="B18" i="1" s="1"/>
  <c r="A18" i="1"/>
  <c r="F1" i="5" l="1"/>
  <c r="M1" i="10" l="1"/>
  <c r="G15" i="3" l="1"/>
  <c r="F15" i="3" s="1"/>
  <c r="C15" i="1" l="1"/>
  <c r="I1" i="16" l="1"/>
  <c r="I1" i="18" l="1"/>
  <c r="B17" i="1" s="1"/>
  <c r="A17" i="1"/>
  <c r="J11" i="4"/>
  <c r="J12" i="4"/>
  <c r="J9" i="4"/>
  <c r="G14" i="3" l="1"/>
  <c r="F14" i="3" s="1"/>
  <c r="G13" i="3" l="1"/>
  <c r="F13" i="3" s="1"/>
  <c r="G12" i="3" l="1"/>
  <c r="F12" i="3" s="1"/>
  <c r="A46" i="9" l="1"/>
  <c r="A45" i="9"/>
  <c r="A14" i="1" l="1"/>
  <c r="M1" i="14"/>
  <c r="B14" i="1" s="1"/>
  <c r="B16" i="1"/>
  <c r="A16" i="1"/>
  <c r="A15" i="1"/>
  <c r="D5" i="4" l="1"/>
  <c r="J8" i="4" l="1"/>
  <c r="I8" i="4" l="1"/>
  <c r="G4" i="3"/>
  <c r="G8" i="3" l="1"/>
  <c r="G7" i="3"/>
  <c r="G6" i="3"/>
  <c r="G5" i="3"/>
  <c r="I12" i="4"/>
  <c r="J10" i="4"/>
  <c r="I9" i="4"/>
  <c r="I11" i="4"/>
  <c r="G11" i="3"/>
  <c r="G10" i="3"/>
  <c r="G9" i="3"/>
  <c r="I10" i="4" l="1"/>
  <c r="C7" i="1"/>
  <c r="B15" i="1"/>
  <c r="L1" i="15"/>
  <c r="F4" i="3" l="1"/>
  <c r="F7" i="3" l="1"/>
  <c r="F6" i="3"/>
  <c r="F5" i="3"/>
  <c r="A34" i="9" l="1"/>
  <c r="A33" i="9"/>
  <c r="A32" i="9"/>
  <c r="A31" i="9"/>
  <c r="A30" i="9"/>
  <c r="A29" i="9"/>
  <c r="A28" i="9"/>
  <c r="A27" i="9"/>
  <c r="C5" i="4"/>
  <c r="F10" i="3" l="1"/>
  <c r="F9" i="3"/>
  <c r="A24" i="9" l="1"/>
  <c r="F8" i="3" l="1"/>
  <c r="M1" i="12" l="1"/>
  <c r="F11" i="3"/>
  <c r="B10" i="1" l="1"/>
  <c r="A19" i="9" l="1"/>
  <c r="A23" i="9"/>
  <c r="A22" i="9"/>
  <c r="A21" i="9"/>
  <c r="A20" i="9"/>
  <c r="A18" i="9"/>
  <c r="A17" i="9"/>
  <c r="B9" i="1"/>
  <c r="B13" i="1"/>
  <c r="A14" i="9" l="1"/>
  <c r="A13" i="9"/>
  <c r="A13" i="1"/>
  <c r="A12" i="1"/>
  <c r="A11" i="1"/>
  <c r="M1" i="11"/>
  <c r="B12" i="1" s="1"/>
  <c r="B11" i="1"/>
  <c r="A12" i="9" l="1"/>
  <c r="A11" i="9"/>
  <c r="A10" i="9"/>
  <c r="A9" i="9"/>
  <c r="A8" i="9"/>
  <c r="D10" i="4"/>
  <c r="C10" i="4" s="1"/>
  <c r="D6" i="4" l="1"/>
  <c r="D7" i="4"/>
  <c r="C7" i="4" s="1"/>
  <c r="D8" i="4"/>
  <c r="D9" i="4"/>
  <c r="C8" i="1" l="1"/>
  <c r="C8" i="4"/>
  <c r="C6" i="4"/>
  <c r="E1" i="4"/>
  <c r="B8" i="1" s="1"/>
  <c r="A5" i="9" l="1"/>
  <c r="A4" i="9"/>
  <c r="A3" i="9"/>
  <c r="A2" i="9"/>
  <c r="F1" i="3" l="1"/>
  <c r="B7" i="1" s="1"/>
  <c r="A10" i="1"/>
  <c r="A9" i="1"/>
  <c r="A8" i="1"/>
  <c r="A7" i="1"/>
  <c r="C9" i="4"/>
</calcChain>
</file>

<file path=xl/sharedStrings.xml><?xml version="1.0" encoding="utf-8"?>
<sst xmlns="http://schemas.openxmlformats.org/spreadsheetml/2006/main" count="1509" uniqueCount="281">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</sst>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3" borderId="16" applyNumberFormat="0" applyAlignment="0" applyProtection="0"/>
    <xf numFmtId="0" fontId="9" fillId="4" borderId="17" applyNumberFormat="0" applyAlignment="0" applyProtection="0"/>
    <xf numFmtId="0" fontId="12" fillId="0" borderId="19" applyNumberFormat="0" applyFill="0" applyAlignment="0" applyProtection="0"/>
    <xf numFmtId="9" fontId="13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2" borderId="18" xfId="1" applyFont="1" applyFill="1" applyBorder="1" applyAlignment="1">
      <alignment horizontal="left" wrapText="1"/>
    </xf>
    <xf numFmtId="0" fontId="2" fillId="2" borderId="0" xfId="1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2" borderId="12" xfId="1" applyFont="1" applyFill="1" applyBorder="1"/>
    <xf numFmtId="0" fontId="2" fillId="2" borderId="13" xfId="1" applyFont="1" applyFill="1" applyBorder="1"/>
    <xf numFmtId="0" fontId="10" fillId="4" borderId="17" xfId="3" applyFont="1" applyAlignment="1">
      <alignment horizontal="center" vertical="center"/>
    </xf>
    <xf numFmtId="0" fontId="11" fillId="3" borderId="16" xfId="2" applyFont="1" applyAlignment="1">
      <alignment horizontal="center" vertical="center"/>
    </xf>
    <xf numFmtId="0" fontId="2" fillId="2" borderId="18" xfId="1" applyFont="1" applyFill="1" applyBorder="1"/>
    <xf numFmtId="0" fontId="2" fillId="2" borderId="0" xfId="1" applyFont="1" applyFill="1" applyBorder="1"/>
    <xf numFmtId="0" fontId="0" fillId="0" borderId="11" xfId="0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12" fillId="0" borderId="19" xfId="4"/>
    <xf numFmtId="0" fontId="2" fillId="2" borderId="9" xfId="1" applyFont="1" applyFill="1" applyBorder="1" applyAlignment="1">
      <alignment horizontal="left" wrapText="1"/>
    </xf>
    <xf numFmtId="0" fontId="2" fillId="2" borderId="11" xfId="1" applyFont="1" applyFill="1" applyBorder="1" applyAlignment="1">
      <alignment horizontal="left" wrapText="1"/>
    </xf>
    <xf numFmtId="0" fontId="2" fillId="2" borderId="10" xfId="1" applyFont="1" applyFill="1" applyBorder="1" applyAlignment="1">
      <alignment horizontal="left" wrapText="1"/>
    </xf>
    <xf numFmtId="16" fontId="0" fillId="0" borderId="0" xfId="0" applyNumberFormat="1"/>
    <xf numFmtId="0" fontId="0" fillId="0" borderId="13" xfId="0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5" fillId="0" borderId="0" xfId="5" applyFont="1" applyAlignment="1">
      <alignment horizontal="center" vertical="center"/>
    </xf>
    <xf numFmtId="9" fontId="5" fillId="0" borderId="3" xfId="5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" fontId="4" fillId="0" borderId="0" xfId="0" applyNumberFormat="1" applyFont="1"/>
    <xf numFmtId="1" fontId="5" fillId="0" borderId="10" xfId="0" applyNumberFormat="1" applyFont="1" applyBorder="1" applyAlignment="1">
      <alignment vertical="center"/>
    </xf>
    <xf numFmtId="1" fontId="5" fillId="0" borderId="0" xfId="0" applyNumberFormat="1" applyFont="1" applyAlignment="1">
      <alignment horizontal="center" vertical="center"/>
    </xf>
    <xf numFmtId="1" fontId="0" fillId="0" borderId="0" xfId="0" applyNumberFormat="1"/>
    <xf numFmtId="1" fontId="5" fillId="0" borderId="11" xfId="0" applyNumberFormat="1" applyFont="1" applyBorder="1" applyAlignment="1">
      <alignment vertical="center"/>
    </xf>
    <xf numFmtId="22" fontId="0" fillId="0" borderId="0" xfId="0" applyNumberFormat="1"/>
    <xf numFmtId="14" fontId="0" fillId="0" borderId="0" xfId="0" applyNumberFormat="1"/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4" fillId="5" borderId="23" xfId="0" applyFont="1" applyFill="1" applyBorder="1" applyAlignment="1">
      <alignment horizontal="center"/>
    </xf>
    <xf numFmtId="16" fontId="14" fillId="5" borderId="24" xfId="0" applyNumberFormat="1" applyFont="1" applyFill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3" xfId="0" applyFont="1" applyBorder="1" applyAlignment="1">
      <alignment horizontal="left" vertical="center"/>
    </xf>
    <xf numFmtId="16" fontId="14" fillId="6" borderId="29" xfId="0" applyNumberFormat="1" applyFont="1" applyFill="1" applyBorder="1"/>
    <xf numFmtId="0" fontId="0" fillId="7" borderId="1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49" fontId="14" fillId="6" borderId="29" xfId="0" applyNumberFormat="1" applyFont="1" applyFill="1" applyBorder="1"/>
    <xf numFmtId="0" fontId="0" fillId="0" borderId="0" xfId="0" applyAlignment="1">
      <alignment wrapText="1"/>
    </xf>
    <xf numFmtId="0" fontId="16" fillId="0" borderId="0" xfId="0" applyFont="1"/>
    <xf numFmtId="164" fontId="0" fillId="0" borderId="0" xfId="0" applyNumberFormat="1"/>
    <xf numFmtId="164" fontId="4" fillId="0" borderId="0" xfId="0" applyNumberFormat="1" applyFont="1"/>
    <xf numFmtId="164" fontId="5" fillId="0" borderId="11" xfId="0" applyNumberFormat="1" applyFont="1" applyBorder="1" applyAlignment="1">
      <alignment vertical="center"/>
    </xf>
    <xf numFmtId="164" fontId="5" fillId="0" borderId="10" xfId="0" applyNumberFormat="1" applyFont="1" applyBorder="1" applyAlignment="1">
      <alignment vertical="center"/>
    </xf>
    <xf numFmtId="0" fontId="2" fillId="2" borderId="31" xfId="1" applyFont="1" applyFill="1" applyBorder="1" applyAlignment="1">
      <alignment wrapText="1"/>
    </xf>
    <xf numFmtId="0" fontId="3" fillId="7" borderId="12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18" xfId="0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0" fillId="7" borderId="33" xfId="0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2" xfId="0" applyBorder="1"/>
    <xf numFmtId="0" fontId="17" fillId="0" borderId="2" xfId="0" applyFont="1" applyBorder="1" applyAlignment="1">
      <alignment vertical="center"/>
    </xf>
    <xf numFmtId="0" fontId="0" fillId="0" borderId="22" xfId="0" applyBorder="1"/>
    <xf numFmtId="0" fontId="3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166" fontId="0" fillId="0" borderId="0" xfId="0" applyNumberFormat="1"/>
    <xf numFmtId="0" fontId="5" fillId="0" borderId="38" xfId="0" applyFont="1" applyBorder="1" applyAlignment="1">
      <alignment horizontal="center" vertical="center"/>
    </xf>
    <xf numFmtId="0" fontId="3" fillId="0" borderId="0" xfId="0" applyFont="1"/>
    <xf numFmtId="166" fontId="14" fillId="6" borderId="29" xfId="0" applyNumberFormat="1" applyFont="1" applyFill="1" applyBorder="1"/>
    <xf numFmtId="0" fontId="7" fillId="0" borderId="10" xfId="0" applyFont="1" applyBorder="1" applyAlignment="1">
      <alignment horizontal="center" vertical="center"/>
    </xf>
    <xf numFmtId="49" fontId="14" fillId="6" borderId="40" xfId="0" applyNumberFormat="1" applyFont="1" applyFill="1" applyBorder="1"/>
    <xf numFmtId="0" fontId="3" fillId="7" borderId="33" xfId="0" applyFont="1" applyFill="1" applyBorder="1" applyAlignment="1">
      <alignment horizontal="left" vertical="center"/>
    </xf>
    <xf numFmtId="16" fontId="14" fillId="6" borderId="40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7" fontId="0" fillId="0" borderId="0" xfId="0" applyNumberFormat="1"/>
    <xf numFmtId="166" fontId="18" fillId="0" borderId="0" xfId="0" applyNumberFormat="1" applyFont="1"/>
    <xf numFmtId="168" fontId="0" fillId="0" borderId="0" xfId="0" applyNumberFormat="1"/>
    <xf numFmtId="168" fontId="17" fillId="0" borderId="0" xfId="0" applyNumberFormat="1" applyFont="1" applyAlignment="1">
      <alignment vertical="center"/>
    </xf>
    <xf numFmtId="168" fontId="0" fillId="0" borderId="2" xfId="0" applyNumberFormat="1" applyBorder="1"/>
    <xf numFmtId="168" fontId="17" fillId="0" borderId="2" xfId="0" applyNumberFormat="1" applyFont="1" applyBorder="1" applyAlignment="1">
      <alignment vertical="center"/>
    </xf>
    <xf numFmtId="168" fontId="3" fillId="0" borderId="2" xfId="0" applyNumberFormat="1" applyFont="1" applyBorder="1"/>
    <xf numFmtId="168" fontId="3" fillId="0" borderId="0" xfId="0" applyNumberFormat="1" applyFont="1"/>
    <xf numFmtId="168" fontId="19" fillId="0" borderId="0" xfId="0" applyNumberFormat="1" applyFont="1" applyAlignment="1">
      <alignment vertical="center"/>
    </xf>
    <xf numFmtId="168" fontId="19" fillId="0" borderId="2" xfId="0" applyNumberFormat="1" applyFont="1" applyBorder="1" applyAlignment="1">
      <alignment vertical="center"/>
    </xf>
    <xf numFmtId="168" fontId="3" fillId="0" borderId="22" xfId="0" applyNumberFormat="1" applyFont="1" applyBorder="1"/>
    <xf numFmtId="168" fontId="20" fillId="0" borderId="2" xfId="0" applyNumberFormat="1" applyFont="1" applyBorder="1"/>
    <xf numFmtId="0" fontId="5" fillId="0" borderId="2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2" fillId="2" borderId="0" xfId="1" applyFont="1" applyFill="1" applyBorder="1" applyAlignment="1">
      <alignment horizontal="left" wrapText="1"/>
    </xf>
    <xf numFmtId="0" fontId="2" fillId="2" borderId="34" xfId="1" applyFont="1" applyFill="1" applyBorder="1" applyAlignment="1">
      <alignment horizontal="center" wrapText="1"/>
    </xf>
    <xf numFmtId="0" fontId="2" fillId="2" borderId="35" xfId="1" applyFont="1" applyFill="1" applyBorder="1" applyAlignment="1">
      <alignment horizontal="center" wrapText="1"/>
    </xf>
    <xf numFmtId="0" fontId="2" fillId="2" borderId="36" xfId="1" applyFont="1" applyFill="1" applyBorder="1" applyAlignment="1">
      <alignment horizontal="center" wrapText="1"/>
    </xf>
    <xf numFmtId="0" fontId="2" fillId="2" borderId="12" xfId="1" applyFont="1" applyFill="1" applyBorder="1" applyAlignment="1">
      <alignment horizontal="left" wrapText="1"/>
    </xf>
    <xf numFmtId="0" fontId="2" fillId="2" borderId="13" xfId="1" applyFont="1" applyFill="1" applyBorder="1" applyAlignment="1">
      <alignment horizontal="left" wrapText="1"/>
    </xf>
    <xf numFmtId="0" fontId="2" fillId="2" borderId="14" xfId="1" applyFont="1" applyFill="1" applyBorder="1" applyAlignment="1">
      <alignment horizontal="left" wrapText="1"/>
    </xf>
    <xf numFmtId="0" fontId="2" fillId="2" borderId="7" xfId="1" applyFont="1" applyFill="1" applyBorder="1" applyAlignment="1">
      <alignment horizontal="left" wrapText="1"/>
    </xf>
    <xf numFmtId="0" fontId="2" fillId="2" borderId="15" xfId="1" applyFont="1" applyFill="1" applyBorder="1" applyAlignment="1">
      <alignment horizontal="left" wrapText="1"/>
    </xf>
    <xf numFmtId="0" fontId="2" fillId="2" borderId="8" xfId="1" applyFont="1" applyFill="1" applyBorder="1" applyAlignment="1">
      <alignment horizontal="left" wrapText="1"/>
    </xf>
    <xf numFmtId="0" fontId="2" fillId="2" borderId="18" xfId="1" applyFont="1" applyFill="1" applyBorder="1" applyAlignment="1">
      <alignment horizontal="left" wrapText="1"/>
    </xf>
  </cellXfs>
  <cellStyles count="6">
    <cellStyle name="Cabeçalho 1" xfId="1" builtinId="16"/>
    <cellStyle name="Cabeçalho 3" xfId="4" builtinId="18"/>
    <cellStyle name="Entrada" xfId="2" builtinId="20"/>
    <cellStyle name="Normal" xfId="0" builtinId="0"/>
    <cellStyle name="Percentagem" xfId="5" builtinId="5"/>
    <cellStyle name="Saída" xfId="3" builtinId="21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/>
        <top/>
        <bottom/>
      </border>
    </dxf>
    <dxf>
      <numFmt numFmtId="27" formatCode="dd/mm/yyyy\ hh:mm"/>
    </dxf>
    <dxf>
      <numFmt numFmtId="167" formatCode="0000000000000"/>
      <alignment horizontal="left" vertical="bottom" textRotation="0" wrapText="0" indent="0" justifyLastLine="0" shrinkToFit="0" readingOrder="0"/>
    </dxf>
    <dxf>
      <numFmt numFmtId="167" formatCode="00000000000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dd\-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dd\-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64" formatCode="yyyy\-mm\-dd;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64" formatCode="yyyy\-mm\-dd;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numFmt numFmtId="168" formatCode="000000000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</font>
      <numFmt numFmtId="30" formatCode="@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/>
        </top>
        <bottom/>
      </border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/>
        </top>
        <bottom/>
      </border>
    </dxf>
    <dxf>
      <numFmt numFmtId="1" formatCode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C17" totalsRowShown="0" headerRowDxfId="160" dataDxfId="158" headerRowBorderDxfId="159" tableBorderDxfId="157">
  <autoFilter ref="A6:C17" xr:uid="{00000000-0009-0000-0100-000001000000}"/>
  <tableColumns count="3">
    <tableColumn id="1" xr3:uid="{00000000-0010-0000-0000-000001000000}" name="Validation" dataDxfId="156"/>
    <tableColumn id="2" xr3:uid="{00000000-0010-0000-0000-000002000000}" name="Result" dataDxfId="155">
      <calculatedColumnFormula>VLOOKUP('VAL1'!F1,TblOkNok[[OK/NOK]:[Valor]],2)</calculatedColumnFormula>
    </tableColumn>
    <tableColumn id="3" xr3:uid="{00000000-0010-0000-0000-000003000000}" name="Observações" dataDxfId="154">
      <calculatedColumnFormula>VLOOKUP('VAL1'!G1,Legenda!B2:D3,TblOkNok[[#All],[Valor]])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12" displayName="Table12" ref="J3:T10" totalsRowShown="0" headerRowDxfId="131">
  <autoFilter ref="J3:T10" xr:uid="{00000000-0009-0000-0100-00000C000000}"/>
  <tableColumns count="11">
    <tableColumn id="1" xr3:uid="{00000000-0010-0000-0600-000001000000}" name="Msgs &gt; 10" dataDxfId="130"/>
    <tableColumn id="2" xr3:uid="{00000000-0010-0000-0600-000002000000}" name="06/jul" dataDxfId="129"/>
    <tableColumn id="3" xr3:uid="{00000000-0010-0000-0600-000003000000}" name="09/jul"/>
    <tableColumn id="4" xr3:uid="{00000000-0010-0000-0600-000004000000}" name="10/jul"/>
    <tableColumn id="5" xr3:uid="{00000000-0010-0000-0600-000005000000}" name="11/jul"/>
    <tableColumn id="6" xr3:uid="{00000000-0010-0000-0600-000006000000}" name="12/jul"/>
    <tableColumn id="7" xr3:uid="{00000000-0010-0000-0600-000007000000}" name="13/jul"/>
    <tableColumn id="8" xr3:uid="{00000000-0010-0000-0600-000008000000}" name="20/jul"/>
    <tableColumn id="9" xr3:uid="{00000000-0010-0000-0600-000009000000}" name="23/jul"/>
    <tableColumn id="10" xr3:uid="{00000000-0010-0000-0600-00000A000000}" name="24/jul"/>
    <tableColumn id="11" xr3:uid="{00000000-0010-0000-0600-00000B000000}" name="26/jul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blVal2" displayName="TblVal2" ref="A4:D11" totalsRowShown="0" headerRowDxfId="128" dataDxfId="126" headerRowBorderDxfId="127" tableBorderDxfId="125">
  <autoFilter ref="A4:D11" xr:uid="{00000000-0009-0000-0100-000003000000}"/>
  <tableColumns count="4">
    <tableColumn id="1" xr3:uid="{00000000-0010-0000-0700-000001000000}" name="Column1" dataDxfId="124"/>
    <tableColumn id="3" xr3:uid="{00000000-0010-0000-0700-000003000000}" name="Column2" dataDxfId="123"/>
    <tableColumn id="4" xr3:uid="{00000000-0010-0000-0700-000004000000}" name="% Excedido" dataDxfId="122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id="2" xr3:uid="{00000000-0010-0000-0700-000002000000}" name="Controlo" dataDxfId="121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13" displayName="Table13" ref="M4:W10" totalsRowShown="0" headerRowDxfId="120">
  <autoFilter ref="M4:W10" xr:uid="{00000000-0009-0000-0100-00000D000000}"/>
  <tableColumns count="11">
    <tableColumn id="1" xr3:uid="{00000000-0010-0000-0800-000001000000}" name="3" dataDxfId="119"/>
    <tableColumn id="2" xr3:uid="{00000000-0010-0000-0800-000002000000}" name="06/jul" dataDxfId="118"/>
    <tableColumn id="3" xr3:uid="{00000000-0010-0000-0800-000003000000}" name="10/jul"/>
    <tableColumn id="4" xr3:uid="{00000000-0010-0000-0800-000004000000}" name="11/jul"/>
    <tableColumn id="5" xr3:uid="{00000000-0010-0000-0800-000005000000}" name="12/jul"/>
    <tableColumn id="6" xr3:uid="{00000000-0010-0000-0800-000006000000}" name="13/jul"/>
    <tableColumn id="7" xr3:uid="{00000000-0010-0000-0800-000007000000}" name="17/jul"/>
    <tableColumn id="8" xr3:uid="{00000000-0010-0000-0800-000008000000}" name="18/jul"/>
    <tableColumn id="9" xr3:uid="{00000000-0010-0000-0800-000009000000}" name="19/jul"/>
    <tableColumn id="10" xr3:uid="{00000000-0010-0000-0800-00000A000000}" name="24/jul"/>
    <tableColumn id="11" xr3:uid="{00000000-0010-0000-0800-00000B000000}" name="25/jul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blVal215" displayName="TblVal215" ref="F4:J12" totalsRowShown="0" headerRowDxfId="117" dataDxfId="115" headerRowBorderDxfId="116" tableBorderDxfId="114">
  <autoFilter ref="F4:J12" xr:uid="{00000000-0009-0000-0100-00000E000000}"/>
  <tableColumns count="5">
    <tableColumn id="1" xr3:uid="{00000000-0010-0000-0900-000001000000}" name="20" dataDxfId="113"/>
    <tableColumn id="3" xr3:uid="{00000000-0010-0000-0900-000003000000}" name="Marketing" dataDxfId="112"/>
    <tableColumn id="5" xr3:uid="{00000000-0010-0000-0900-000005000000}" name="Estado" dataDxfId="111"/>
    <tableColumn id="4" xr3:uid="{00000000-0010-0000-0900-000004000000}" name="% Excedido" dataDxfId="110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id="2" xr3:uid="{00000000-0010-0000-0900-000002000000}" name="Controlo" dataDxfId="109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blVal3" displayName="TblVal3" ref="A3:D4" totalsRowShown="0" headerRowDxfId="108" dataDxfId="106" headerRowBorderDxfId="107" tableBorderDxfId="105">
  <autoFilter ref="A3:D4" xr:uid="{00000000-0009-0000-0100-000006000000}"/>
  <tableColumns count="4">
    <tableColumn id="1" xr3:uid="{00000000-0010-0000-0A00-000001000000}" name="Id Caso" dataDxfId="104"/>
    <tableColumn id="3" xr3:uid="{00000000-0010-0000-0A00-000003000000}" name="Erro" dataDxfId="103"/>
    <tableColumn id="4" xr3:uid="{00000000-0010-0000-0A00-000004000000}" name="Último log" dataDxfId="102"/>
    <tableColumn id="2" xr3:uid="{00000000-0010-0000-0A00-000002000000}" name="Controlo" dataDxfId="101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3:C19" totalsRowShown="0">
  <autoFilter ref="A13:C19" xr:uid="{00000000-0009-0000-0100-00000B000000}"/>
  <tableColumns count="3">
    <tableColumn id="1" xr3:uid="{00000000-0010-0000-0B00-000001000000}" name="Caso Justificados"/>
    <tableColumn id="2" xr3:uid="{00000000-0010-0000-0B00-000002000000}" name="Mensagem"/>
    <tableColumn id="3" xr3:uid="{00000000-0010-0000-0B00-000003000000}" name="Evidência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TblVal4" displayName="TblVal4" ref="A3:Q4" totalsRowShown="0" headerRowDxfId="100" dataDxfId="98" headerRowBorderDxfId="99">
  <autoFilter ref="A3:Q4" xr:uid="{00000000-0009-0000-0100-000005000000}"/>
  <sortState ref="A4:Q16">
    <sortCondition ref="A3:A11"/>
  </sortState>
  <tableColumns count="17">
    <tableColumn id="1" xr3:uid="{00000000-0010-0000-0C00-000001000000}" name="PS" dataDxfId="97"/>
    <tableColumn id="2" xr3:uid="{00000000-0010-0000-0C00-000002000000}" name=" CUPS" dataDxfId="96"/>
    <tableColumn id="4" xr3:uid="{00000000-0010-0000-0C00-000004000000}" name=" CONFIG_ID" dataDxfId="95"/>
    <tableColumn id="5" xr3:uid="{00000000-0010-0000-0C00-000005000000}" name=" SA_STATUS" dataDxfId="94"/>
    <tableColumn id="6" xr3:uid="{00000000-0010-0000-0C00-000006000000}" name="WRONG_CLOSE_CFG" dataDxfId="93"/>
    <tableColumn id="7" xr3:uid="{00000000-0010-0000-0C00-000007000000}" name="1000" dataDxfId="92"/>
    <tableColumn id="8" xr3:uid="{00000000-0010-0000-0C00-000008000000}" name="1297 Via Cola di Rie" dataDxfId="91"/>
    <tableColumn id="9" xr3:uid="{00000000-0010-0000-0C00-000009000000}" name="REMOVAL_DT" dataDxfId="90"/>
    <tableColumn id="10" xr3:uid="{00000000-0010-0000-0C00-00000A000000}" name="SA_START_DT" dataDxfId="89"/>
    <tableColumn id="11" xr3:uid="{00000000-0010-0000-0C00-00000B000000}" name=" SA_END_DT" dataDxfId="88"/>
    <tableColumn id="12" xr3:uid="{2B01302C-6BCA-4621-B144-0AA10E08A0E2}" name=" CMEDATRD_FECHAFIN_CONTRATO_ATR" dataDxfId="87"/>
    <tableColumn id="13" xr3:uid="{D4E0ED4E-79AC-43C2-9FEA-0C5A44431EF4}" name=" SA_EXPIRE_DT" dataDxfId="86"/>
    <tableColumn id="14" xr3:uid="{1377E31A-D49C-4A1B-ACCE-3350F966890F}" name=" SA_RENEWAL_DT" dataDxfId="85"/>
    <tableColumn id="15" xr3:uid="{C8399DC9-FADE-458B-AE7E-BABCBB52CD5D}" name=" SASP_START_MR" dataDxfId="84"/>
    <tableColumn id="16" xr3:uid="{B00C4197-D812-4896-A4B1-9A70673AFF13}" name="SASP_START_DTTM" dataDxfId="83"/>
    <tableColumn id="17" xr3:uid="{56D459EA-7A8B-410F-A3BE-DB69D3869D61}" name="SASP_STOP_MR" dataDxfId="82"/>
    <tableColumn id="3" xr3:uid="{10504011-051C-45ED-8AD1-382C75F839EB}" name="SASP_STOP_DT" dataDxfId="81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86CBBD-FE27-4CAB-BFD9-165415AF4B1C}" name="Table15" displayName="Table15" ref="A3:L4" totalsRowShown="0" dataDxfId="80">
  <autoFilter ref="A3:L4" xr:uid="{4B2835E9-F319-4901-8B4E-E5CA2F638198}"/>
  <tableColumns count="12">
    <tableColumn id="1" xr3:uid="{63177041-DC82-4160-95F1-E7074EDAE2FF}" name="SP_ID"/>
    <tableColumn id="2" xr3:uid="{962D8349-2EC4-4AA8-A120-8DE77E57309A}" name="GEO_VAL" dataDxfId="79"/>
    <tableColumn id="3" xr3:uid="{E32C706C-88D9-4344-AF85-87BD2E061B85}" name="CSPROC_ID" dataDxfId="78"/>
    <tableColumn id="4" xr3:uid="{24DBAFF9-8351-4119-B8B4-3FF6B139E54C}" name="CHAR_VAL" dataDxfId="77"/>
    <tableColumn id="5" xr3:uid="{149BEF54-2D25-458C-B4DC-6EFC5F6056A4}" name="Data da caracteristica" dataDxfId="76"/>
    <tableColumn id="6" xr3:uid="{9695BB50-742D-4D25-AC88-9CC997FC3F8B}" name="09/04/1900 00:00" dataDxfId="75"/>
    <tableColumn id="7" xr3:uid="{F23442DB-8E25-46EC-9552-D6DD648DEE41}" name="Steven" dataDxfId="74"/>
    <tableColumn id="8" xr3:uid="{E58C9F99-F71D-4D30-ADDE-409DCB14C253}" name="King" dataDxfId="73"/>
    <tableColumn id="9" xr3:uid="{5312CFD0-12CA-4111-9667-23C9CADC0872}" name="SKING" dataDxfId="72"/>
    <tableColumn id="10" xr3:uid="{2AA04F97-904F-4DB5-B394-9C2E00CD7653}" name="515.123.4567" dataDxfId="71"/>
    <tableColumn id="11" xr3:uid="{5E45498E-E351-4CE5-B941-77061B7C6B47}" name="2003-06-17 00:00:00.0" dataDxfId="70"/>
    <tableColumn id="12" xr3:uid="{D47DB753-E21E-4DD4-90C4-D9C22B582B73}" name="AD_PRES" dataDxfId="69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6B49DF-962C-4BFF-8404-A89CD116450D}" name="Table1518" displayName="Table1518" ref="A3:D4" totalsRowShown="0" dataDxfId="68">
  <autoFilter ref="A3:D4" xr:uid="{B87A80F8-B03D-4977-9547-EFEBC3B4A593}"/>
  <tableColumns count="4">
    <tableColumn id="1" xr3:uid="{141019ED-2B59-4E5D-9969-A79C01B7234C}" name="SP_ID" dataDxfId="67"/>
    <tableColumn id="2" xr3:uid="{3C8BCE23-130C-4CE7-9D5F-870F3D79C50C}" name="MTR_CONFIG_ID" dataDxfId="66"/>
    <tableColumn id="3" xr3:uid="{0E201413-E3DF-48D6-B47C-888218D2EB93}" name="SATYPE" dataDxfId="65"/>
    <tableColumn id="4" xr3:uid="{DAC71101-FFFF-4B5B-A39F-B8F9CD64CD9F}" name="COUNTSASACTIVOORDOUBLECONFIG" dataDxfId="64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A306E6-E8B6-47E6-9C0A-E0ADA0EDE84A}" name="Table151819" displayName="Table151819" ref="A3:L4" insertRow="1" totalsRowShown="0" dataDxfId="63">
  <autoFilter ref="A3:L4" xr:uid="{AE709FAA-EDCA-4971-9D9B-B8E5EB4E448D}"/>
  <tableColumns count="12">
    <tableColumn id="1" xr3:uid="{07DCF3D4-A283-4F5D-9504-C7EFD2884590}" name="SP_ID" dataDxfId="62"/>
    <tableColumn id="2" xr3:uid="{DF99A043-2ADE-4A1C-AEB9-69D2C4BF7655}" name="GEO_VAL" dataDxfId="61"/>
    <tableColumn id="3" xr3:uid="{74E93F8B-1ED3-47C6-A726-D0CA21E0CB98}" name="CSPROC_ID" dataDxfId="60"/>
    <tableColumn id="4" xr3:uid="{8966D8B8-7EF4-4F01-8320-08246E18B0E2}" name="CHAR_VAL" dataDxfId="59"/>
    <tableColumn id="5" xr3:uid="{F8140376-90A8-4D87-B3BE-C804C4A83BDA}" name="Data da caracteristica" dataDxfId="58"/>
    <tableColumn id="6" xr3:uid="{03650016-D612-4B9E-A20F-BA0D8C0ACB6A}" name="Data de remocao" dataDxfId="57"/>
    <tableColumn id="7" xr3:uid="{45D17300-B5C9-4DA1-81CA-F59D67C1F902}" name="Data da leitura" dataDxfId="56"/>
    <tableColumn id="8" xr3:uid="{C493B1C4-52CF-4D3A-8151-6E9F37EB7277}" name="MTR_CONFIG_ID" dataDxfId="55"/>
    <tableColumn id="9" xr3:uid="{3091DF62-871B-4BAA-B4CA-51390DAE7A80}" name="MR_ID" dataDxfId="54"/>
    <tableColumn id="10" xr3:uid="{5ED8EBE0-CAD8-4CDA-9679-ABE97194930F}" name="Data activacao Swout" dataDxfId="53"/>
    <tableColumn id="11" xr3:uid="{B6E5F179-4CF9-46D9-96C0-DD971EED4BDE}" name="Diferenca" dataDxfId="52"/>
    <tableColumn id="12" xr3:uid="{D5811851-FE79-4A47-8EB6-5498777E62CB}" name="leitura - CMATRSTA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1F7E2D-3528-4142-A9B4-87D234959D4C}" name="Table20" displayName="Table20" ref="B2:G4" totalsRowShown="0">
  <autoFilter ref="B2:G4" xr:uid="{8F761AB5-50C3-4824-AE18-4FB107655B7E}"/>
  <tableColumns count="6">
    <tableColumn id="1" xr3:uid="{7B11B4C9-CC91-4F75-8B86-AC9D73315F4F}" name="cups"/>
    <tableColumn id="2" xr3:uid="{3938A6CC-C5AA-4E89-B704-22852D8010F9}" name="csmsg id" dataDxfId="153"/>
    <tableColumn id="3" xr3:uid="{EF95EF20-2EF7-476E-8A9A-54BD1D4153C2}" name="bo"/>
    <tableColumn id="7" xr3:uid="{A71FB1AB-EC4F-47F1-8909-E624309FFED8}" name="bo original status"/>
    <tableColumn id="4" xr3:uid="{A962FAE6-5C12-4E31-8A2A-775A9D424C70}" name="bo status"/>
    <tableColumn id="5" xr3:uid="{33206701-2627-4B9F-B7AF-F33AFD25B7F2}" name="Observações"/>
  </tableColumns>
  <tableStyleInfo name="TableStyleLight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7E72347-88B9-4111-8D71-A0A303B6246F}" name="Table24" displayName="Table24" ref="A4:Q5" insertRow="1" totalsRowShown="0">
  <autoFilter ref="A4:Q5" xr:uid="{39291073-9D23-4D02-B73D-2851B6C20439}"/>
  <tableColumns count="17">
    <tableColumn id="1" xr3:uid="{FFAF9800-9571-4A5E-8E0D-92F78F9C0AEF}" name="CSPROC_ID"/>
    <tableColumn id="2" xr3:uid="{E0118CA6-63E0-47F9-92CF-76B0E77270B5}" name="BUS_OBJ_CD"/>
    <tableColumn id="3" xr3:uid="{23C792CF-70BA-4F49-AD14-99A31BA520CA}" name=" BO_STATUS_CD, "/>
    <tableColumn id="4" xr3:uid="{14B3D4BC-583E-48A6-84E7-F50B84D3CC73}" name="BO_STATUS_DTTM"/>
    <tableColumn id="5" xr3:uid="{5B537FB4-BC25-465C-A2F2-BE88E65129E1}" name="CS_MARK_PROC"/>
    <tableColumn id="6" xr3:uid="{553924C0-5BB2-4C01-AF2F-ACE9FAC29D08}" name="SVC_TYPE_CD"/>
    <tableColumn id="7" xr3:uid="{3FA45F37-A36C-44CE-9743-67C12E00F695}" name="COUNTRY"/>
    <tableColumn id="8" xr3:uid="{85F250E6-A5F7-42E1-A9C6-FEB9C54AEC09}" name="SP_ID"/>
    <tableColumn id="9" xr3:uid="{3FBCF958-F6D3-44BC-ACFA-C5C1B07A9E9D}" name="ACCT_ID"/>
    <tableColumn id="10" xr3:uid="{5FB8E22B-E5A1-4283-88A5-0502AEAB9AC2}" name="PREM_ID"/>
    <tableColumn id="11" xr3:uid="{8C0D95B2-4D31-413D-AEB0-0FF42AC074C0}" name="UA_ID"/>
    <tableColumn id="12" xr3:uid="{EB62A933-A500-462A-9863-9F32CB18DB8D}" name="SA_ATR_ID"/>
    <tableColumn id="13" xr3:uid="{CDA58A95-6CCB-4F5B-A0BD-528A1BC8A347}" name="SA_ML_ID"/>
    <tableColumn id="14" xr3:uid="{4DB8560B-16DD-4E20-AC38-0C9B9DFDC982}" name="CSPROC_EF_DTTM"/>
    <tableColumn id="15" xr3:uid="{803E65E7-AECE-4E90-9A15-4E572BF161B5}" name="VERSION, USER_ID"/>
    <tableColumn id="16" xr3:uid="{AE94139E-9C92-4B30-B8CE-171181090626}" name="CSPROC_CORR_ID"/>
    <tableColumn id="17" xr3:uid="{BA78C14D-119F-4B66-919B-74820B8F2B83}" name="CM_CS_CUPS_CPE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F4F387E-5A7C-470E-925D-259EE11B51E9}" name="Table27" displayName="Table27" ref="B5:C7" totalsRowShown="0">
  <autoFilter ref="B5:C7" xr:uid="{1F12E6E8-15B5-427A-85E5-0D96F1EDFC3F}"/>
  <tableColumns count="2">
    <tableColumn id="1" xr3:uid="{380E1970-91CF-4168-8873-E5F6C2609A3B}" name="bo_status_cd"/>
    <tableColumn id="2" xr3:uid="{C0FC0A98-5939-4B39-9098-014F4C7B04E3}" name="contProc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77E0B0C-1628-4CB5-A6F6-ED0FFC1FD442}" name="Table25" displayName="Table25" ref="A6:R7" insertRow="1" totalsRowShown="0">
  <autoFilter ref="A6:R7" xr:uid="{5E9A5D50-111A-44CC-8D55-06706EE2AA77}"/>
  <tableColumns count="18">
    <tableColumn id="1" xr3:uid="{D85ADC16-F5A6-4F71-B490-5F82835A24E5}" name="CSPROC_ID" dataDxfId="50"/>
    <tableColumn id="2" xr3:uid="{E33F28B9-979C-4FA1-AB66-EEC406CEDC9A}" name="BUS_OBJ_CD"/>
    <tableColumn id="3" xr3:uid="{209D79ED-249E-4904-BFAF-11E08AC256BA}" name=" BO_STATUS_CD, "/>
    <tableColumn id="4" xr3:uid="{FD5002D9-F1D8-4166-B099-73DF7B70EA72}" name="BO_STATUS_DTTM"/>
    <tableColumn id="5" xr3:uid="{DB93E60E-48DE-41D0-B46E-AA3C9022C6FB}" name="CS_MARK_PROC"/>
    <tableColumn id="6" xr3:uid="{209E3BE6-F389-4436-93F1-28797BA6FFA9}" name="SVC_TYPE_CD"/>
    <tableColumn id="7" xr3:uid="{E621399A-4984-417F-92A9-4AE795A60153}" name="COUNTRY"/>
    <tableColumn id="8" xr3:uid="{A19EA6A1-0576-4E22-B911-1AD7D54612B2}" name="SP_ID"/>
    <tableColumn id="9" xr3:uid="{E926B443-C2E3-4EF6-9551-EBED937CEC16}" name="ACCT_ID"/>
    <tableColumn id="10" xr3:uid="{2D386F56-A2BE-4B24-AFA4-5A1970D45E29}" name="PREM_ID"/>
    <tableColumn id="11" xr3:uid="{5D3B7E72-2A6F-4E9F-BE41-69B62077BC8B}" name="UA_ID"/>
    <tableColumn id="12" xr3:uid="{189D9F33-B876-47BE-AC12-FB42EE1DE25B}" name="SA_ATR_ID"/>
    <tableColumn id="13" xr3:uid="{E841244A-3796-4CE6-84AB-8F1124E3ABCF}" name="SA_ML_ID"/>
    <tableColumn id="14" xr3:uid="{588EAD84-52A1-4356-A1B0-C7E9B844C462}" name="CSPROC_EF_DTTM"/>
    <tableColumn id="15" xr3:uid="{997F6FE2-5DCA-4549-9FEC-C4312FB725A3}" name="VERSION, USER_ID"/>
    <tableColumn id="16" xr3:uid="{CD9F00FC-0179-44B0-B640-6097F1A24ADD}" name="CSPROC_CORR_ID"/>
    <tableColumn id="17" xr3:uid="{C8317254-AD78-410C-829C-1A6847C5294E}" name="CM_CS_CUPS_CPE"/>
    <tableColumn id="18" xr3:uid="{7043B575-8460-49CA-8B3F-DDC9522B1171}" name="Column1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204C06-5C80-498F-BF22-E4D0330BE67E}" name="Table7" displayName="Table7" ref="C9:D10" insertRow="1" totalsRowShown="0">
  <autoFilter ref="C9:D10" xr:uid="{3F55D1DF-87DA-4C1D-B0C4-DFAE802E287B}"/>
  <tableColumns count="2">
    <tableColumn id="1" xr3:uid="{CF085F14-B10B-49F7-A48D-37D1B6C54731}" name="msg_in_err"/>
    <tableColumn id="2" xr3:uid="{2ED27247-561A-40A4-8B52-A4C00FCFA94F}" name="TO_CHAR(error_dtl)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BF5D4B6-5282-4CF4-BA1A-9445D1662516}" name="Table23" displayName="Table23" ref="D4:F5" totalsRowShown="0">
  <autoFilter ref="D4:F5" xr:uid="{97B80215-8513-4FA7-A2F0-2A38CFB1D520}"/>
  <tableColumns count="3">
    <tableColumn id="1" xr3:uid="{E00E9FB0-596B-4CF7-A287-9886E2F5F2B2}" name="CSPROC_ID" dataDxfId="49"/>
    <tableColumn id="2" xr3:uid="{E3EF44A8-E3FA-48F3-9CE9-559D07DA4412}" name="BUS_OBJ_CD"/>
    <tableColumn id="3" xr3:uid="{27EDDBD0-7AC9-4EB3-8494-2F43DE1977BE}" name="BO_STATUS_DTTM" dataDxfId="48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0D39175-B140-4A41-BC5A-0C89CF674AA4}" name="TblVal422" displayName="TblVal422" ref="A3:O13" totalsRowShown="0" headerRowDxfId="47" dataDxfId="45" headerRowBorderDxfId="46">
  <autoFilter ref="A3:O13" xr:uid="{944F3D8A-ED4A-47E9-8908-688FD408FA14}"/>
  <tableColumns count="15">
    <tableColumn id="1" xr3:uid="{1684E246-7D65-4FF6-83A2-1E6E12358CBD}" name="SP_ID" dataDxfId="44"/>
    <tableColumn id="2" xr3:uid="{9737D000-B73F-4837-893C-94C43B46E8C6}" name="GEO_VAL" dataDxfId="43"/>
    <tableColumn id="3" xr3:uid="{EC637F17-DA6F-408F-B89F-C454E7F25114}" name="CSPROC_ID" dataDxfId="42"/>
    <tableColumn id="4" xr3:uid="{00482298-576E-406A-A9CA-70830D9CBE6E}" name="CS_MARK_PROC" dataDxfId="41"/>
    <tableColumn id="5" xr3:uid="{74D05E00-5745-4CD1-AB26-B98DC63F9F44}" name="CHAR_VAL" dataDxfId="40"/>
    <tableColumn id="6" xr3:uid="{E2225C00-892F-4F73-9763-8681990FF384}" name="Data da caracteristica" dataDxfId="39"/>
    <tableColumn id="7" xr3:uid="{555AAAF6-3CC7-4405-9B7B-F43A78C3D9C7}" name="Data de remocao" dataDxfId="38"/>
    <tableColumn id="8" xr3:uid="{436A7FF2-EDE4-45CA-877E-114B4C322021}" name="Data da leitura" dataDxfId="37"/>
    <tableColumn id="9" xr3:uid="{26676E52-A141-4291-BF55-B9BCB358BDC3}" name="MTR_CONFIG_ID" dataDxfId="36"/>
    <tableColumn id="10" xr3:uid="{679A76BC-C615-47D0-8196-D1C4A2494520}" name="MR_ID" dataDxfId="35"/>
    <tableColumn id="11" xr3:uid="{B2CC44EC-B202-40FC-A184-59DE41A95E94}" name="Data activacao Swout" dataDxfId="34"/>
    <tableColumn id="12" xr3:uid="{D8B0D191-B16E-4F56-BD50-5EA6386B0A75}" name="PODE USAR" dataDxfId="33"/>
    <tableColumn id="13" xr3:uid="{326DE7B0-8924-4161-A32C-C34E6863F916}" name="leitura - CMATRSTA" dataDxfId="32"/>
    <tableColumn id="14" xr3:uid="{F88040FD-17B6-4629-A206-71CE3EEF7DC8}" name="ESTADO DO SA_ML" dataDxfId="31"/>
    <tableColumn id="15" xr3:uid="{B4DE923C-9005-425C-8336-DF46861FB03F}" name="Saldo do SA_ML" dataDxfId="30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462906D-9590-43CE-8502-009BA9859DA1}" name="Table723" displayName="Table723" ref="R3:S21" totalsRowShown="0">
  <autoFilter ref="R3:S21" xr:uid="{FC0AE835-9CA7-4FF0-8956-A421FE3B4EC4}"/>
  <tableColumns count="2">
    <tableColumn id="2" xr3:uid="{CB902988-7F3F-4276-AFFF-1B57E4C2FDAD}" name="Casos Tratados - SP"/>
    <tableColumn id="1" xr3:uid="{47597C46-F99E-4C54-9502-9D60E2BF78C3}" name="Observaçõ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0" displayName="Table10" ref="A1:T5" totalsRowShown="0">
  <autoFilter ref="A1:T5" xr:uid="{00000000-0009-0000-0100-00000A000000}"/>
  <tableColumns count="20">
    <tableColumn id="1" xr3:uid="{00000000-0010-0000-0100-000001000000}" name="Timeline" dataDxfId="152"/>
    <tableColumn id="2" xr3:uid="{00000000-0010-0000-0100-000002000000}" name="05/jul" dataDxfId="151"/>
    <tableColumn id="3" xr3:uid="{00000000-0010-0000-0100-000003000000}" name="06/jul" dataDxfId="150"/>
    <tableColumn id="4" xr3:uid="{00000000-0010-0000-0100-000004000000}" name="09/jul" dataDxfId="149"/>
    <tableColumn id="5" xr3:uid="{00000000-0010-0000-0100-000005000000}" name="10/jul" dataDxfId="148"/>
    <tableColumn id="6" xr3:uid="{00000000-0010-0000-0100-000006000000}" name="11/jul"/>
    <tableColumn id="7" xr3:uid="{00000000-0010-0000-0100-000007000000}" name="12/jul"/>
    <tableColumn id="8" xr3:uid="{00000000-0010-0000-0100-000008000000}" name="13/jul"/>
    <tableColumn id="9" xr3:uid="{00000000-0010-0000-0100-000009000000}" name="16/jul"/>
    <tableColumn id="10" xr3:uid="{00000000-0010-0000-0100-00000A000000}" name="17/jul"/>
    <tableColumn id="11" xr3:uid="{00000000-0010-0000-0100-00000B000000}" name="18/jul"/>
    <tableColumn id="12" xr3:uid="{00000000-0010-0000-0100-00000C000000}" name="19/jul"/>
    <tableColumn id="13" xr3:uid="{00000000-0010-0000-0100-00000D000000}" name="20/jul"/>
    <tableColumn id="14" xr3:uid="{00000000-0010-0000-0100-00000E000000}" name="23/jul"/>
    <tableColumn id="15" xr3:uid="{00000000-0010-0000-0100-00000F000000}" name="24/jul"/>
    <tableColumn id="16" xr3:uid="{00000000-0010-0000-0100-000010000000}" name="25/jul"/>
    <tableColumn id="17" xr3:uid="{00000000-0010-0000-0100-000011000000}" name="26/jul"/>
    <tableColumn id="18" xr3:uid="{0BC8823E-6727-40C6-9527-1B65DD1B6037}" name="27/jul"/>
    <tableColumn id="19" xr3:uid="{CD8B6365-6E29-46A7-B988-3630EBA0B18E}" name="30/jul"/>
    <tableColumn id="20" xr3:uid="{FB758C18-C83F-471A-9812-D8846A392856}" name="31/jul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4076911-0502-4206-A7D9-15BAFE1E795D}" name="Table1017" displayName="Table1017" ref="A7:W14" totalsRowShown="0">
  <autoFilter ref="A7:W14" xr:uid="{23C7A01D-EA12-41B7-9FE2-F51D50CC6F21}"/>
  <tableColumns count="23">
    <tableColumn id="1" xr3:uid="{254C45B3-1A0C-472F-A9DE-C09BEA4F2B2E}" name="Timeline" dataDxfId="147"/>
    <tableColumn id="2" xr3:uid="{09BDE934-6F10-4E5F-BEDA-EED130324202}" name="01/ago" dataDxfId="146"/>
    <tableColumn id="3" xr3:uid="{FFD399A1-B1BE-423E-BF80-0E34DB968698}" name="02/ago" dataDxfId="145"/>
    <tableColumn id="4" xr3:uid="{7350934E-0030-49FB-8214-AC423589F0D4}" name="03/ago" dataDxfId="144"/>
    <tableColumn id="5" xr3:uid="{48D067D9-65DF-4686-9BCE-C4FBF3201B6E}" name="06/ago" dataDxfId="143"/>
    <tableColumn id="6" xr3:uid="{BC9D857F-9CD5-44E3-9F76-CFBBB764FC82}" name="07/ago"/>
    <tableColumn id="7" xr3:uid="{95AB2517-627B-40D8-89EA-4F02A04AF640}" name="08/ago"/>
    <tableColumn id="8" xr3:uid="{F06EAE77-F655-4496-9022-86E1BE98A2B2}" name="09/ago"/>
    <tableColumn id="9" xr3:uid="{F405E9C0-C2C0-46A6-90F3-7AB1C6C9F781}" name="10/ago"/>
    <tableColumn id="10" xr3:uid="{1ADC0482-6287-4A27-B612-008913E81BDD}" name="13/ago"/>
    <tableColumn id="11" xr3:uid="{B38FA238-C19F-4E91-B414-FCC59C7F03B1}" name="14/ago"/>
    <tableColumn id="12" xr3:uid="{70ECFBCB-CE37-4D58-B8E2-EB7D7503BB43}" name="16/ago"/>
    <tableColumn id="13" xr3:uid="{BEC321E8-AE1D-40C8-A6E8-635344B531ED}" name="17/ago"/>
    <tableColumn id="14" xr3:uid="{7758E70F-379F-4F8F-B283-8A791E6E45A3}" name="20/ago"/>
    <tableColumn id="15" xr3:uid="{D8504151-422F-4F7E-802E-E379737E5181}" name="21/ago"/>
    <tableColumn id="16" xr3:uid="{1FC55BFC-8A81-446F-A543-C7535ED04872}" name="22/ago"/>
    <tableColumn id="17" xr3:uid="{D8E26CDB-D8DA-47A8-A8D6-2FC79A0550B8}" name="23/ago"/>
    <tableColumn id="18" xr3:uid="{62CE14EE-AEC2-4D7B-9816-906A3CCDA8A9}" name="24/ago"/>
    <tableColumn id="19" xr3:uid="{F82911AC-3B67-4495-8FCA-7043ABF11377}" name="27/ago"/>
    <tableColumn id="20" xr3:uid="{1855900F-CFAD-412A-8D84-10C9755ED3F7}" name="28/ago"/>
    <tableColumn id="21" xr3:uid="{27C2B073-C9C4-42BC-95FB-8086A7383772}" name="29/ago"/>
    <tableColumn id="22" xr3:uid="{DC4CC520-D17A-470A-962C-094AB88AB509}" name="30/ago"/>
    <tableColumn id="23" xr3:uid="{AC464A57-71E7-4106-917F-6A66EBA43493}" name="31/ago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3900CB2-7C26-46CD-985F-C1CCFA71740C}" name="Table19" displayName="Table19" ref="A16:R24" totalsRowShown="0">
  <autoFilter ref="A16:R24" xr:uid="{DC161AC6-A961-4BFB-A9A3-B1340D3A2076}"/>
  <tableColumns count="18">
    <tableColumn id="1" xr3:uid="{96375448-C28F-435A-B850-474448E5230C}" name="Timeline" dataDxfId="142"/>
    <tableColumn id="2" xr3:uid="{A7C57471-D8AD-45A5-B6F0-D8F8052F8ACA}" name="03/set" dataDxfId="141"/>
    <tableColumn id="3" xr3:uid="{80225D7E-F715-4ED8-9426-6AE4DF89932D}" name="04/set"/>
    <tableColumn id="4" xr3:uid="{0A515398-51E5-4B72-AE76-597F8FFE4E14}" name="10/set"/>
    <tableColumn id="5" xr3:uid="{3D6FCCB3-870D-4FF4-B67D-0B4838A9677C}" name="11/set"/>
    <tableColumn id="6" xr3:uid="{E6596F04-0FB7-4D72-8197-AEA8BD163804}" name="12/set"/>
    <tableColumn id="7" xr3:uid="{8E4E23EE-C35E-4CA2-89FC-755091BF5763}" name="13/set"/>
    <tableColumn id="8" xr3:uid="{DFB0B357-5AC8-4544-853F-280EF36C6AAB}" name="14/set"/>
    <tableColumn id="9" xr3:uid="{0B636779-7C93-4C72-8F27-E8D247B4085A}" name="17/set"/>
    <tableColumn id="10" xr3:uid="{7BD476C3-2231-430B-8FCA-E0F7920F16B8}" name="18/set"/>
    <tableColumn id="11" xr3:uid="{49794411-3DC6-4082-8B3D-720764CD7F61}" name="19/set"/>
    <tableColumn id="12" xr3:uid="{C665E76C-8157-4F68-B163-7D1D45E682B0}" name="20/set"/>
    <tableColumn id="13" xr3:uid="{F1A3F729-1726-4A82-B5C2-0F9E48902A6C}" name="21/set"/>
    <tableColumn id="14" xr3:uid="{028117DB-0F1B-460A-9908-EE3AEBF81C87}" name="24/set"/>
    <tableColumn id="15" xr3:uid="{458C44F2-3388-4D01-903A-E16608CE366E}" name="25/set"/>
    <tableColumn id="16" xr3:uid="{18A0C8EE-2F17-4BA5-BBB3-3B1AE298394E}" name="26/set"/>
    <tableColumn id="17" xr3:uid="{5FD4844B-C8D1-45EA-B395-FC4A82D4FFE5}" name="27/set"/>
    <tableColumn id="18" xr3:uid="{F4103870-DB35-4B14-B5B6-6A3CA8A01EA8}" name="28/set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blOkNok" displayName="TblOkNok" ref="A2:C4" totalsRowShown="0">
  <autoFilter ref="A2:C4" xr:uid="{00000000-0009-0000-0100-000008000000}"/>
  <tableColumns count="3">
    <tableColumn id="3" xr3:uid="{00000000-0010-0000-0200-000003000000}" name="Simbolo"/>
    <tableColumn id="1" xr3:uid="{00000000-0010-0000-0200-000001000000}" name="OK/NOK"/>
    <tableColumn id="2" xr3:uid="{00000000-0010-0000-0200-000002000000}" name="Valor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hresNoVal" displayName="ThresNoVal" ref="E2:F19" totalsRowShown="0">
  <autoFilter ref="E2:F19" xr:uid="{00000000-0009-0000-0100-000004000000}"/>
  <tableColumns count="2">
    <tableColumn id="1" xr3:uid="{00000000-0010-0000-0300-000001000000}" name="BO"/>
    <tableColumn id="2" xr3:uid="{00000000-0010-0000-0300-000002000000}" name="Threshold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hresPorProc" displayName="ThresPorProc" ref="I2:J14" totalsRowShown="0">
  <autoFilter ref="I2:J14" xr:uid="{00000000-0009-0000-0100-000009000000}"/>
  <tableColumns count="2">
    <tableColumn id="1" xr3:uid="{00000000-0010-0000-0400-000001000000}" name="BO"/>
    <tableColumn id="2" xr3:uid="{00000000-0010-0000-0400-000002000000}" name="Threshold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blVal1" displayName="TblVal1" ref="A3:G18" totalsRowShown="0" headerRowDxfId="140" headerRowBorderDxfId="139">
  <autoFilter ref="A3:G18" xr:uid="{00000000-0009-0000-0100-000002000000}"/>
  <tableColumns count="7">
    <tableColumn id="1" xr3:uid="{00000000-0010-0000-0500-000001000000}" name="Msgs" dataDxfId="138"/>
    <tableColumn id="7" xr3:uid="{00000000-0010-0000-0500-000007000000}" name="País" dataDxfId="137"/>
    <tableColumn id="6" xr3:uid="{00000000-0010-0000-0500-000006000000}" name="Processo" dataDxfId="136"/>
    <tableColumn id="2" xr3:uid="{00000000-0010-0000-0500-000002000000}" name="BO" dataDxfId="135"/>
    <tableColumn id="4" xr3:uid="{00000000-0010-0000-0500-000004000000}" name="Descrição BO" dataDxfId="134"/>
    <tableColumn id="5" xr3:uid="{00000000-0010-0000-0500-000005000000}" name="102" dataDxfId="133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id="3" xr3:uid="{00000000-0010-0000-0500-000003000000}" name="2001-01-13 00:00:00.0" dataDxfId="132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.bin"/><Relationship Id="rId11" Type="http://schemas.openxmlformats.org/officeDocument/2006/relationships/table" Target="../tables/table15.xml"/><Relationship Id="rId5" Type="http://schemas.openxmlformats.org/officeDocument/2006/relationships/image" Target="../media/image2.emf"/><Relationship Id="rId10" Type="http://schemas.openxmlformats.org/officeDocument/2006/relationships/table" Target="../tables/table14.xml"/><Relationship Id="rId4" Type="http://schemas.openxmlformats.org/officeDocument/2006/relationships/oleObject" Target="../embeddings/oleObject2.bin"/><Relationship Id="rId9" Type="http://schemas.openxmlformats.org/officeDocument/2006/relationships/image" Target="../media/image4.emf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02"/>
  <sheetViews>
    <sheetView zoomScaleNormal="100" workbookViewId="0">
      <selection activeCell="A28" sqref="A28"/>
    </sheetView>
  </sheetViews>
  <sheetFormatPr defaultRowHeight="15" x14ac:dyDescent="0.25"/>
  <cols>
    <col min="1" max="1" width="89.42578125" style="18" bestFit="1" customWidth="1" collapsed="1"/>
    <col min="2" max="2" width="10.5703125" bestFit="1" customWidth="1" collapsed="1"/>
    <col min="3" max="3" width="77.5703125" bestFit="1" customWidth="1" collapsed="1"/>
    <col min="4" max="4" width="19.85546875" customWidth="1" collapsed="1"/>
    <col min="5" max="5" width="9" bestFit="1" customWidth="1" collapsed="1"/>
    <col min="6" max="6" width="30.140625" bestFit="1" customWidth="1" collapsed="1"/>
    <col min="7" max="7" width="65.5703125" bestFit="1" customWidth="1" collapsed="1"/>
    <col min="8" max="8" width="20.5703125" customWidth="1" collapsed="1"/>
    <col min="9" max="9" width="17.140625" customWidth="1" collapsed="1"/>
    <col min="10" max="10" width="15.140625" customWidth="1" collapsed="1"/>
    <col min="11" max="11" width="16.85546875" customWidth="1" collapsed="1"/>
    <col min="12" max="12" width="12.140625" bestFit="1" customWidth="1" collapsed="1"/>
    <col min="13" max="13" width="20.5703125" customWidth="1" collapsed="1"/>
    <col min="14" max="14" width="12.42578125" customWidth="1" collapsed="1"/>
    <col min="15" max="16" width="18.85546875" customWidth="1" collapsed="1"/>
    <col min="17" max="17" width="16.5703125" customWidth="1" collapsed="1"/>
    <col min="18" max="18" width="11.5703125" bestFit="1" customWidth="1" collapsed="1"/>
    <col min="19" max="19" width="17.140625" bestFit="1" customWidth="1" collapsed="1"/>
    <col min="20" max="20" width="42.140625" customWidth="1" collapsed="1"/>
    <col min="21" max="21" width="14.5703125" bestFit="1" customWidth="1" collapsed="1"/>
  </cols>
  <sheetData>
    <row r="3" spans="1:21" x14ac:dyDescent="0.25">
      <c r="A3" s="19" t="s">
        <v>39</v>
      </c>
      <c r="B3" s="116">
        <v>43531.914462615743</v>
      </c>
      <c r="C3" s="64"/>
      <c r="G3" s="63"/>
      <c r="H3" s="63"/>
      <c r="I3" s="63"/>
      <c r="L3" s="64"/>
    </row>
    <row r="4" spans="1:21" x14ac:dyDescent="0.25">
      <c r="B4" s="64"/>
    </row>
    <row r="5" spans="1:21" ht="17.25" x14ac:dyDescent="0.3">
      <c r="A5" s="132" t="s">
        <v>30</v>
      </c>
      <c r="B5" s="133"/>
      <c r="C5" s="134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"/>
      <c r="U5" s="1"/>
    </row>
    <row r="6" spans="1:21" ht="20.100000000000001" customHeight="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IFERROR("1º "&amp;INDEX(TblVal2[],MATCH("NOK",TblVal2[Controlo],0),2) &amp;" com " &amp; INDEX(TblVal2[],MATCH("NOK",TblVal2[Controlo],0),1) &amp; " mensagens","1º Com resultados normais") &amp;" " &amp;IFERROR("| 2º "&amp;INDEX(TblVal215[],MATCH("NOK",TblVal215[Controlo],0),2) &amp;" com " &amp; INDEX(TblVal215[],MATCH("NOK",TblVal215[Controlo],0),1) &amp; " mensagens","| 2º Com resultados normais")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097" r:id="rId4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progId="Packager Shell Object" dvAspect="DVASPECT_ICON" shapeId="4097" r:id="rId4"/>
      </mc:Fallback>
    </mc:AlternateContent>
  </oleObjects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A0D0E5B1-2A2A-4428-9EB6-B9DE5EEB5D84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B7:B17</xm:sqref>
        </x14:conditionalFormatting>
        <x14:conditionalFormatting xmlns:xm="http://schemas.microsoft.com/office/excel/2006/main">
          <x14:cfRule type="iconSet" priority="1" id="{B7E3956C-8541-4CF6-B854-7E1F65520468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dimension ref="A1:M10"/>
  <sheetViews>
    <sheetView workbookViewId="0">
      <selection activeCell="A4" sqref="A4:XFD4"/>
    </sheetView>
  </sheetViews>
  <sheetFormatPr defaultRowHeight="15" x14ac:dyDescent="0.25"/>
  <cols>
    <col min="1" max="1" width="9.140625" bestFit="1" customWidth="1" collapsed="1"/>
    <col min="2" max="2" width="18.85546875" bestFit="1" customWidth="1" collapsed="1"/>
    <col min="3" max="3" width="12.85546875" bestFit="1" customWidth="1" collapsed="1"/>
    <col min="4" max="4" width="31.42578125" bestFit="1" customWidth="1" collapsed="1"/>
    <col min="5" max="5" width="19.85546875" bestFit="1" customWidth="1" collapsed="1"/>
    <col min="6" max="6" width="16.85546875" bestFit="1" customWidth="1" collapsed="1"/>
    <col min="7" max="7" width="15.140625" bestFit="1" customWidth="1" collapsed="1"/>
    <col min="8" max="8" width="16.85546875" bestFit="1" customWidth="1" collapsed="1"/>
    <col min="9" max="9" width="10.140625" bestFit="1" customWidth="1" collapsed="1"/>
    <col min="10" max="10" width="19.85546875" customWidth="1" collapsed="1"/>
    <col min="11" max="11" width="11.85546875" bestFit="1" customWidth="1" collapsed="1"/>
    <col min="12" max="12" width="18.5703125" bestFit="1" customWidth="1" collapsed="1"/>
    <col min="13" max="13" width="9.5703125" bestFit="1" customWidth="1" collapsed="1"/>
  </cols>
  <sheetData>
    <row r="1" spans="1:13" ht="17.25" x14ac:dyDescent="0.3">
      <c r="A1" s="135" t="s">
        <v>99</v>
      </c>
      <c r="B1" s="136"/>
      <c r="C1" s="136"/>
      <c r="D1" s="136"/>
      <c r="E1" s="136"/>
      <c r="F1" s="136"/>
      <c r="G1" s="136"/>
      <c r="H1" s="136"/>
      <c r="I1" s="136"/>
      <c r="J1" s="137"/>
      <c r="K1" s="9"/>
      <c r="L1" s="30" t="s">
        <v>25</v>
      </c>
      <c r="M1" s="29" t="str">
        <f>IF(ISBLANK(Table1518[SP_ID]),"OK","NOK")</f>
        <v>OK</v>
      </c>
    </row>
    <row r="2" spans="1:13" ht="17.25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dimension ref="A1:M10"/>
  <sheetViews>
    <sheetView topLeftCell="B1" workbookViewId="0">
      <selection activeCell="J21" sqref="J21"/>
    </sheetView>
  </sheetViews>
  <sheetFormatPr defaultRowHeight="15" x14ac:dyDescent="0.25"/>
  <cols>
    <col min="1" max="1" width="9.140625" bestFit="1" customWidth="1" collapsed="1"/>
    <col min="2" max="2" width="18.85546875" bestFit="1" customWidth="1" collapsed="1"/>
    <col min="3" max="3" width="12.85546875" bestFit="1" customWidth="1" collapsed="1"/>
    <col min="4" max="4" width="12.42578125" bestFit="1" customWidth="1" collapsed="1"/>
    <col min="5" max="5" width="19.85546875" bestFit="1" customWidth="1" collapsed="1"/>
    <col min="6" max="6" width="16.85546875" bestFit="1" customWidth="1" collapsed="1"/>
    <col min="7" max="7" width="15.140625" bestFit="1" customWidth="1" collapsed="1"/>
    <col min="8" max="8" width="16.85546875" bestFit="1" customWidth="1" collapsed="1"/>
    <col min="9" max="9" width="10.140625" bestFit="1" customWidth="1" collapsed="1"/>
    <col min="10" max="10" width="19.85546875" bestFit="1" customWidth="1" collapsed="1"/>
    <col min="11" max="11" width="11.85546875" bestFit="1" customWidth="1" collapsed="1"/>
    <col min="12" max="12" width="18.5703125" bestFit="1" customWidth="1" collapsed="1"/>
    <col min="13" max="13" width="9.5703125" bestFit="1" customWidth="1" collapsed="1"/>
  </cols>
  <sheetData>
    <row r="1" spans="1:13" ht="17.25" x14ac:dyDescent="0.3">
      <c r="A1" s="135" t="s">
        <v>98</v>
      </c>
      <c r="B1" s="136"/>
      <c r="C1" s="136"/>
      <c r="D1" s="136"/>
      <c r="E1" s="136"/>
      <c r="F1" s="136"/>
      <c r="G1" s="136"/>
      <c r="H1" s="136"/>
      <c r="I1" s="136"/>
      <c r="J1" s="137"/>
      <c r="K1" s="9"/>
      <c r="L1" s="30" t="s">
        <v>25</v>
      </c>
      <c r="M1" s="29" t="str">
        <f>IF(ISBLANK(Table151819[SP_ID]),"OK","NOK")</f>
        <v>OK</v>
      </c>
    </row>
    <row r="2" spans="1:13" ht="17.25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dimension ref="A1:Q15"/>
  <sheetViews>
    <sheetView workbookViewId="0">
      <selection activeCell="M1" sqref="M1"/>
    </sheetView>
  </sheetViews>
  <sheetFormatPr defaultRowHeight="15" x14ac:dyDescent="0.25"/>
  <cols>
    <col min="1" max="1" width="18.5703125" bestFit="1" customWidth="1" collapsed="1"/>
    <col min="2" max="2" width="13.85546875" customWidth="1" collapsed="1"/>
    <col min="3" max="3" width="17.28515625" customWidth="1" collapsed="1"/>
    <col min="4" max="4" width="18.5703125" customWidth="1" collapsed="1"/>
    <col min="5" max="5" width="16.42578125" customWidth="1" collapsed="1"/>
    <col min="6" max="6" width="14.28515625" customWidth="1" collapsed="1"/>
    <col min="7" max="7" width="10.85546875" customWidth="1" collapsed="1"/>
    <col min="9" max="9" width="10" customWidth="1" collapsed="1"/>
    <col min="10" max="10" width="10.42578125" customWidth="1" collapsed="1"/>
    <col min="12" max="12" width="12" customWidth="1" collapsed="1"/>
    <col min="13" max="13" width="11.28515625" customWidth="1" collapsed="1"/>
    <col min="14" max="14" width="18.28515625" customWidth="1" collapsed="1"/>
    <col min="15" max="15" width="18.140625" customWidth="1" collapsed="1"/>
    <col min="16" max="16" width="17.85546875" customWidth="1" collapsed="1"/>
    <col min="17" max="17" width="18" customWidth="1" collapsed="1"/>
  </cols>
  <sheetData>
    <row r="1" spans="1:17" ht="17.100000000000001" customHeight="1" x14ac:dyDescent="0.3">
      <c r="A1" s="141" t="s">
        <v>138</v>
      </c>
      <c r="B1" s="131"/>
      <c r="C1" s="131"/>
      <c r="D1" s="131"/>
      <c r="E1" s="131"/>
      <c r="F1" s="131"/>
      <c r="G1" s="131"/>
      <c r="H1" s="131"/>
      <c r="I1" s="131"/>
      <c r="J1" s="131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dimension ref="A1:I10"/>
  <sheetViews>
    <sheetView workbookViewId="0">
      <selection activeCell="G13" sqref="G13"/>
    </sheetView>
  </sheetViews>
  <sheetFormatPr defaultRowHeight="15" x14ac:dyDescent="0.25"/>
  <cols>
    <col min="2" max="2" width="18" customWidth="1" collapsed="1"/>
    <col min="3" max="3" width="23" customWidth="1" collapsed="1"/>
  </cols>
  <sheetData>
    <row r="1" spans="1:9" ht="17.25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dimension ref="A1:X31"/>
  <sheetViews>
    <sheetView workbookViewId="0">
      <selection activeCell="G23" sqref="G23"/>
    </sheetView>
  </sheetViews>
  <sheetFormatPr defaultRowHeight="15" x14ac:dyDescent="0.25"/>
  <cols>
    <col min="1" max="1" width="20.28515625" customWidth="1" collapsed="1"/>
    <col min="2" max="2" width="22.28515625" bestFit="1" customWidth="1" collapsed="1"/>
    <col min="3" max="3" width="17.7109375" bestFit="1" customWidth="1" collapsed="1"/>
    <col min="4" max="4" width="20.140625" customWidth="1" collapsed="1"/>
    <col min="5" max="5" width="8.7109375" customWidth="1" collapsed="1"/>
    <col min="8" max="8" width="13.42578125" customWidth="1" collapsed="1"/>
    <col min="9" max="9" width="13.5703125" customWidth="1" collapsed="1"/>
    <col min="10" max="10" width="17.28515625" customWidth="1" collapsed="1"/>
    <col min="11" max="11" width="18.5703125" customWidth="1" collapsed="1"/>
    <col min="12" max="12" width="16.42578125" customWidth="1" collapsed="1"/>
    <col min="13" max="13" width="14.28515625" customWidth="1" collapsed="1"/>
    <col min="14" max="14" width="10.85546875" customWidth="1" collapsed="1"/>
    <col min="16" max="16" width="10" customWidth="1" collapsed="1"/>
    <col min="17" max="17" width="10.42578125" customWidth="1" collapsed="1"/>
    <col min="19" max="19" width="12" customWidth="1" collapsed="1"/>
    <col min="20" max="20" width="11.28515625" customWidth="1" collapsed="1"/>
    <col min="21" max="21" width="18.28515625" customWidth="1" collapsed="1"/>
    <col min="22" max="22" width="18.140625" customWidth="1" collapsed="1"/>
    <col min="23" max="23" width="17.85546875" customWidth="1" collapsed="1"/>
    <col min="24" max="24" width="18" customWidth="1" collapsed="1"/>
  </cols>
  <sheetData>
    <row r="1" spans="1:18" ht="17.25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dimension ref="A1:I9"/>
  <sheetViews>
    <sheetView workbookViewId="0">
      <selection activeCell="H14" sqref="H14"/>
    </sheetView>
  </sheetViews>
  <sheetFormatPr defaultRowHeight="15" x14ac:dyDescent="0.25"/>
  <cols>
    <col min="3" max="3" width="14.5703125" customWidth="1" collapsed="1"/>
    <col min="4" max="4" width="19.5703125" customWidth="1" collapsed="1"/>
    <col min="7" max="7" width="9.28515625" customWidth="1" collapsed="1"/>
  </cols>
  <sheetData>
    <row r="1" spans="1:9" ht="17.25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dimension ref="C1:K35"/>
  <sheetViews>
    <sheetView topLeftCell="C1" workbookViewId="0">
      <selection activeCell="L20" sqref="L20"/>
    </sheetView>
  </sheetViews>
  <sheetFormatPr defaultRowHeight="15" x14ac:dyDescent="0.25"/>
  <cols>
    <col min="4" max="4" width="19.140625" customWidth="1" collapsed="1"/>
    <col min="5" max="5" width="23.140625" bestFit="1" customWidth="1" collapsed="1"/>
    <col min="6" max="6" width="18.5703125" customWidth="1" collapsed="1"/>
  </cols>
  <sheetData>
    <row r="1" spans="3:11" ht="17.25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20"/>
  <sheetViews>
    <sheetView workbookViewId="0">
      <selection activeCell="J20" sqref="J20:J21"/>
    </sheetView>
  </sheetViews>
  <sheetFormatPr defaultRowHeight="15" x14ac:dyDescent="0.25"/>
  <cols>
    <col min="1" max="1" width="16" customWidth="1" collapsed="1"/>
    <col min="2" max="2" width="13.85546875" customWidth="1" collapsed="1"/>
    <col min="3" max="3" width="14.140625" customWidth="1" collapsed="1"/>
    <col min="6" max="6" width="18.140625" customWidth="1" collapsed="1"/>
    <col min="7" max="7" width="15.5703125" customWidth="1" collapsed="1"/>
    <col min="8" max="8" width="16.140625" customWidth="1" collapsed="1"/>
    <col min="9" max="9" width="17.42578125" customWidth="1" collapsed="1"/>
    <col min="10" max="10" width="15.140625" customWidth="1" collapsed="1"/>
  </cols>
  <sheetData>
    <row r="1" spans="1:19" ht="17.25" x14ac:dyDescent="0.3">
      <c r="A1" s="135" t="s">
        <v>5</v>
      </c>
      <c r="B1" s="136"/>
      <c r="C1" s="136"/>
      <c r="D1" s="136"/>
      <c r="E1" s="136"/>
      <c r="F1" s="136"/>
      <c r="G1" s="136"/>
      <c r="H1" s="136"/>
      <c r="I1" s="136"/>
      <c r="J1" s="137"/>
      <c r="K1" s="1"/>
      <c r="L1" s="30"/>
      <c r="M1" s="29"/>
      <c r="N1" s="1"/>
    </row>
    <row r="2" spans="1:19" ht="17.25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r="3" spans="1:19" ht="15.75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dimension ref="B1:G206"/>
  <sheetViews>
    <sheetView workbookViewId="0">
      <selection activeCell="B8" sqref="B8"/>
    </sheetView>
  </sheetViews>
  <sheetFormatPr defaultRowHeight="15" x14ac:dyDescent="0.25"/>
  <cols>
    <col min="2" max="2" width="23.28515625" customWidth="1" collapsed="1"/>
    <col min="3" max="3" width="20.85546875" style="61" customWidth="1" collapsed="1"/>
    <col min="4" max="4" width="22.85546875" bestFit="1" customWidth="1" collapsed="1"/>
    <col min="5" max="5" width="22.85546875" customWidth="1" collapsed="1"/>
    <col min="6" max="6" width="10.85546875" bestFit="1" customWidth="1" collapsed="1"/>
    <col min="7" max="7" width="79.85546875" customWidth="1" collapsed="1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r="3" spans="2:7" ht="45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r="4" spans="2:7" ht="75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r="10" spans="2:7" s="56" customFormat="1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tabSelected="1" topLeftCell="B60" zoomScaleNormal="100" workbookViewId="0">
      <selection activeCell="R67" sqref="R67"/>
    </sheetView>
  </sheetViews>
  <sheetFormatPr defaultRowHeight="15" x14ac:dyDescent="0.25"/>
  <cols>
    <col min="1" max="1" width="60.85546875" bestFit="1" customWidth="1" collapsed="1"/>
    <col min="2" max="2" width="9.140625" bestFit="1" customWidth="1" collapsed="1"/>
    <col min="3" max="3" width="8.140625" customWidth="1" collapsed="1"/>
    <col min="4" max="4" width="8" bestFit="1" customWidth="1" collapsed="1"/>
    <col min="19" max="19" width="10.7109375" bestFit="1" customWidth="1" collapsed="1"/>
    <col min="21" max="21" width="10.7109375" bestFit="1" customWidth="1" collapsed="1"/>
  </cols>
  <sheetData>
    <row r="1" spans="1:23" ht="15.75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r="5" spans="1:23" ht="15.75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r="7" spans="1:23" ht="15.75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r="15" spans="1:23" ht="15.75" thickBot="1" x14ac:dyDescent="0.3"/>
    <row r="16" spans="1:23" ht="15.75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r="23" spans="1:23" ht="15.75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r="25" spans="1:23" ht="15.75" thickBot="1" x14ac:dyDescent="0.3"/>
    <row r="26" spans="1:23" ht="15.75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r="34" spans="1:23" ht="15.75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r="35" spans="1:23" ht="15.75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r="47" spans="1:23" ht="15.75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r="60" spans="1:23" ht="15.75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11">
        <v>43490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s="79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s="10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s="79" t="s">
        <v>23</v>
      </c>
    </row>
    <row r="65" spans="1:17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s="10" t="s">
        <v>23</v>
      </c>
    </row>
    <row r="66" spans="1:17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s="79" t="s">
        <v>23</v>
      </c>
    </row>
    <row r="67" spans="1:17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  <c r="Q67" s="10" t="s">
        <v>24</v>
      </c>
    </row>
    <row r="68" spans="1:17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  <c r="Q68" s="79" t="s">
        <v>23</v>
      </c>
    </row>
    <row r="69" spans="1:17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  <c r="Q69" s="79" t="s">
        <v>23</v>
      </c>
    </row>
    <row r="70" spans="1:17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  <c r="Q70" s="10" t="s">
        <v>23</v>
      </c>
    </row>
    <row r="71" spans="1:17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  <c r="Q71" s="79" t="s">
        <v>23</v>
      </c>
    </row>
    <row r="72" spans="1:17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  <c r="Q72" s="79" t="s">
        <v>23</v>
      </c>
    </row>
    <row r="73" spans="1:17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  <c r="Q73" s="79" t="s">
        <v>23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6167FD81-3919-49F3-91F9-D40E10A309C2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B2:B5</xm:sqref>
        </x14:conditionalFormatting>
        <x14:conditionalFormatting xmlns:xm="http://schemas.microsoft.com/office/excel/2006/main">
          <x14:cfRule type="iconSet" priority="14" id="{14CD22E3-23BA-4BE8-BA01-53CCFB9BEFAF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B8:B14</xm:sqref>
        </x14:conditionalFormatting>
        <x14:conditionalFormatting xmlns:xm="http://schemas.microsoft.com/office/excel/2006/main">
          <x14:cfRule type="iconSet" priority="13" id="{97A9FD4C-422A-4D7D-BBE7-0AE9193348E1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B17:B24</xm:sqref>
        </x14:conditionalFormatting>
        <x14:conditionalFormatting xmlns:xm="http://schemas.microsoft.com/office/excel/2006/main">
          <x14:cfRule type="iconSet" priority="12" id="{B432A4AB-7BD8-4804-AA65-7111C722BA88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B24</xm:sqref>
        </x14:conditionalFormatting>
        <x14:conditionalFormatting xmlns:xm="http://schemas.microsoft.com/office/excel/2006/main">
          <x14:cfRule type="iconSet" priority="11" id="{20D26C8E-A593-449E-B330-D643820780DE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B27:R34</xm:sqref>
        </x14:conditionalFormatting>
        <x14:conditionalFormatting xmlns:xm="http://schemas.microsoft.com/office/excel/2006/main">
          <x14:cfRule type="iconSet" priority="10" id="{4742F4A7-CBF5-4D19-B6E4-00A5E510FB2B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B34:R34</xm:sqref>
        </x14:conditionalFormatting>
        <x14:conditionalFormatting xmlns:xm="http://schemas.microsoft.com/office/excel/2006/main">
          <x14:cfRule type="iconSet" priority="9" id="{5A08DCF4-06BA-4D3C-B6C4-F66535C1894E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S27:W34</xm:sqref>
        </x14:conditionalFormatting>
        <x14:conditionalFormatting xmlns:xm="http://schemas.microsoft.com/office/excel/2006/main">
          <x14:cfRule type="iconSet" priority="8" id="{65E8AA1C-B374-4762-8825-43FEA63ED523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J15" sqref="J15"/>
    </sheetView>
  </sheetViews>
  <sheetFormatPr defaultRowHeight="15" x14ac:dyDescent="0.25"/>
  <cols>
    <col min="1" max="1" width="17.5703125" bestFit="1" customWidth="1" collapsed="1"/>
    <col min="2" max="2" width="10.140625" customWidth="1" collapsed="1"/>
    <col min="5" max="5" width="19.85546875" bestFit="1" customWidth="1" collapsed="1"/>
    <col min="6" max="6" width="11.140625" customWidth="1" collapsed="1"/>
    <col min="9" max="9" width="21.140625" bestFit="1" customWidth="1" collapsed="1"/>
    <col min="10" max="10" width="11.42578125" bestFit="1" customWidth="1" collapsed="1"/>
  </cols>
  <sheetData>
    <row r="1" spans="1:10" ht="15.75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type="expression" dxfId="29" priority="17">
      <formula>$E3="NOK"</formula>
    </cfRule>
  </conditionalFormatting>
  <conditionalFormatting sqref="E6">
    <cfRule type="expression" dxfId="28" priority="16">
      <formula>$E6="NOK"</formula>
    </cfRule>
  </conditionalFormatting>
  <conditionalFormatting sqref="I3">
    <cfRule type="expression" dxfId="27" priority="14">
      <formula>$D3="NOK"</formula>
    </cfRule>
  </conditionalFormatting>
  <conditionalFormatting sqref="I9">
    <cfRule type="expression" dxfId="26" priority="13">
      <formula>$D9="NOK"</formula>
    </cfRule>
  </conditionalFormatting>
  <conditionalFormatting sqref="I10">
    <cfRule type="expression" dxfId="25" priority="10">
      <formula>$J10="NOK"</formula>
    </cfRule>
  </conditionalFormatting>
  <conditionalFormatting sqref="I6">
    <cfRule type="expression" dxfId="24" priority="9">
      <formula>$D6="NOK"</formula>
    </cfRule>
  </conditionalFormatting>
  <conditionalFormatting sqref="E7">
    <cfRule type="expression" dxfId="23" priority="8">
      <formula>$G7="NOK"</formula>
    </cfRule>
  </conditionalFormatting>
  <conditionalFormatting sqref="I7">
    <cfRule type="expression" dxfId="22" priority="7">
      <formula>$D7="NOK"</formula>
    </cfRule>
  </conditionalFormatting>
  <conditionalFormatting sqref="E8">
    <cfRule type="expression" dxfId="21" priority="6">
      <formula>$G8="NOK"</formula>
    </cfRule>
  </conditionalFormatting>
  <conditionalFormatting sqref="I11">
    <cfRule type="expression" dxfId="20" priority="5">
      <formula>$J11="NOK"</formula>
    </cfRule>
  </conditionalFormatting>
  <conditionalFormatting sqref="E9">
    <cfRule type="expression" dxfId="19" priority="4">
      <formula>$G9="NOK"</formula>
    </cfRule>
  </conditionalFormatting>
  <conditionalFormatting sqref="I8">
    <cfRule type="expression" dxfId="18" priority="3">
      <formula>$J8="NOK"</formula>
    </cfRule>
  </conditionalFormatting>
  <conditionalFormatting sqref="E10:E11">
    <cfRule type="expression" dxfId="17" priority="2">
      <formula>$G10="NOK"</formula>
    </cfRule>
  </conditionalFormatting>
  <conditionalFormatting sqref="E14">
    <cfRule type="expression" dxfId="16" priority="1">
      <formula>$G14="NOK"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2CCADED1-888C-45D6-BB6C-189207BADE47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5"/>
  <sheetViews>
    <sheetView zoomScaleNormal="100" workbookViewId="0">
      <selection activeCell="A4" sqref="A4:D18"/>
    </sheetView>
  </sheetViews>
  <sheetFormatPr defaultRowHeight="15" x14ac:dyDescent="0.25"/>
  <cols>
    <col min="1" max="1" width="8.85546875" bestFit="1" customWidth="1" collapsed="1"/>
    <col min="2" max="2" width="8.140625" bestFit="1" customWidth="1" collapsed="1"/>
    <col min="3" max="3" width="11.140625" customWidth="1" collapsed="1"/>
    <col min="4" max="4" width="43.140625" customWidth="1" collapsed="1"/>
    <col min="5" max="5" width="31.5703125" style="106" bestFit="1" customWidth="1" collapsed="1"/>
    <col min="6" max="6" width="13" bestFit="1" customWidth="1" collapsed="1"/>
    <col min="7" max="7" width="11.140625" bestFit="1" customWidth="1" collapsed="1"/>
    <col min="10" max="10" width="21.5703125" bestFit="1" customWidth="1" collapsed="1"/>
  </cols>
  <sheetData>
    <row r="1" spans="1:20" ht="17.25" x14ac:dyDescent="0.3">
      <c r="A1" s="135" t="s">
        <v>62</v>
      </c>
      <c r="B1" s="136"/>
      <c r="C1" s="136"/>
      <c r="D1" s="137"/>
      <c r="E1" s="30" t="s">
        <v>25</v>
      </c>
      <c r="F1" s="29" t="str">
        <f>IF(ISERROR(VLOOKUP("NOK",TblVal1[2001-01-13 00:00:00.0],1,FALSE)),"OK","NOK")</f>
        <v>OK</v>
      </c>
    </row>
    <row r="2" spans="1:20" ht="18" thickBot="1" x14ac:dyDescent="0.35">
      <c r="A2" s="40"/>
      <c r="B2" s="41"/>
      <c r="C2" s="41"/>
      <c r="D2" s="42"/>
      <c r="E2" s="36"/>
    </row>
    <row r="3" spans="1:20" ht="15.75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type="expression" dxfId="15" priority="6">
      <formula>$D46="NOK"</formula>
    </cfRule>
  </conditionalFormatting>
  <conditionalFormatting sqref="A4:G45">
    <cfRule type="expression" dxfId="14" priority="21">
      <formula>$G4="NOK"</formula>
    </cfRule>
  </conditionalFormatting>
  <conditionalFormatting sqref="J3:M6 K7:M9">
    <cfRule type="expression" dxfId="13" priority="23">
      <formula>$M3="NOK"</formula>
    </cfRule>
  </conditionalFormatting>
  <conditionalFormatting sqref="J7:J9">
    <cfRule type="expression" dxfId="12" priority="25">
      <formula>$N7="NOK"</formula>
    </cfRule>
  </conditionalFormatting>
  <conditionalFormatting sqref="J10">
    <cfRule type="expression" dxfId="11" priority="2">
      <formula>$G10="NOK"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6" id="{D8A0A18C-AB51-49B6-97B5-0C4481328A82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7"/>
  <sheetViews>
    <sheetView zoomScaleNormal="100" workbookViewId="0">
      <selection activeCell="G16" sqref="G16"/>
    </sheetView>
  </sheetViews>
  <sheetFormatPr defaultRowHeight="15" x14ac:dyDescent="0.25"/>
  <cols>
    <col min="1" max="1" width="32.5703125" bestFit="1" customWidth="1" collapsed="1"/>
    <col min="2" max="2" width="21.5703125" bestFit="1" customWidth="1" collapsed="1"/>
    <col min="3" max="3" width="13" bestFit="1" customWidth="1" collapsed="1"/>
    <col min="4" max="4" width="32.42578125" customWidth="1" collapsed="1"/>
    <col min="6" max="6" width="13.85546875" bestFit="1" customWidth="1" collapsed="1"/>
    <col min="7" max="7" width="21.5703125" bestFit="1" customWidth="1" collapsed="1"/>
    <col min="8" max="8" width="13.140625" bestFit="1" customWidth="1" collapsed="1"/>
    <col min="9" max="9" width="11.42578125" bestFit="1" customWidth="1" collapsed="1"/>
    <col min="10" max="10" width="12.85546875" customWidth="1" collapsed="1"/>
    <col min="12" max="13" width="21.5703125" bestFit="1" customWidth="1" collapsed="1"/>
  </cols>
  <sheetData>
    <row r="1" spans="1:23" ht="17.45" customHeight="1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r="2" spans="1:23" ht="17.45" customHeight="1" x14ac:dyDescent="0.25"/>
    <row r="3" spans="1:23" ht="17.45" customHeight="1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r="4" spans="1:23" ht="15.75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/>
      <c r="B5" s="7"/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/>
      <c r="G5" s="7"/>
      <c r="H5" s="7"/>
      <c r="I5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/>
      <c r="B6" s="15"/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/>
      <c r="G6" s="15"/>
      <c r="H6" s="15"/>
      <c r="I6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/>
      <c r="B7" s="7"/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/>
      <c r="G7" s="7"/>
      <c r="H7" s="7"/>
      <c r="I7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/>
      <c r="B8" s="7"/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/>
      <c r="G8" s="7"/>
      <c r="H8" s="7"/>
      <c r="I8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/>
      <c r="B9" s="7"/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/>
      <c r="G9" s="7"/>
      <c r="H9" s="7"/>
      <c r="I9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/>
      <c r="B10" s="7"/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/>
      <c r="G10" s="7"/>
      <c r="H10" s="7"/>
      <c r="I10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/>
      <c r="B11" s="7"/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/>
      <c r="G11" s="7"/>
      <c r="H11" s="7"/>
      <c r="I11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F12" s="6"/>
      <c r="G12" s="7"/>
      <c r="H12" s="7"/>
      <c r="I12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F13" s="6"/>
      <c r="G13" s="7"/>
      <c r="H13" s="7"/>
      <c r="I13" s="54"/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K16" t="s">
        <v>243</v>
      </c>
      <c r="L16" t="s">
        <v>244</v>
      </c>
      <c r="M16" s="71">
        <v>1</v>
      </c>
      <c r="N16" s="14"/>
    </row>
    <row r="17" spans="11:14" x14ac:dyDescent="0.25">
      <c r="K17" t="s">
        <v>245</v>
      </c>
      <c r="L17" t="s">
        <v>246</v>
      </c>
      <c r="M17" s="71">
        <v>3</v>
      </c>
      <c r="N17" s="14"/>
    </row>
    <row r="18" spans="11:14" x14ac:dyDescent="0.25"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K21" t="s">
        <v>253</v>
      </c>
      <c r="L21" t="s">
        <v>254</v>
      </c>
      <c r="M21">
        <v>4</v>
      </c>
    </row>
    <row r="22" spans="11:14" x14ac:dyDescent="0.25">
      <c r="K22" t="s">
        <v>255</v>
      </c>
      <c r="L22" t="s">
        <v>256</v>
      </c>
      <c r="M22">
        <v>1</v>
      </c>
    </row>
    <row r="23" spans="11:14" x14ac:dyDescent="0.25">
      <c r="K23" t="s">
        <v>257</v>
      </c>
      <c r="L23" t="s">
        <v>258</v>
      </c>
      <c r="M23">
        <v>3</v>
      </c>
    </row>
    <row r="24" spans="11:14" x14ac:dyDescent="0.25">
      <c r="K24" t="s">
        <v>259</v>
      </c>
      <c r="L24" t="s">
        <v>260</v>
      </c>
      <c r="M24">
        <v>1</v>
      </c>
    </row>
    <row r="25" spans="11:14" x14ac:dyDescent="0.25">
      <c r="K25" t="s">
        <v>261</v>
      </c>
      <c r="L25" t="s">
        <v>262</v>
      </c>
      <c r="M25">
        <v>2</v>
      </c>
    </row>
    <row r="26" spans="11:14" x14ac:dyDescent="0.25">
      <c r="K26" t="s">
        <v>263</v>
      </c>
      <c r="L26" t="s">
        <v>264</v>
      </c>
      <c r="M26">
        <v>4</v>
      </c>
    </row>
    <row r="27" spans="11:14" x14ac:dyDescent="0.25">
      <c r="K27" t="s">
        <v>265</v>
      </c>
      <c r="L27" t="s">
        <v>266</v>
      </c>
      <c r="M27">
        <v>4</v>
      </c>
    </row>
  </sheetData>
  <conditionalFormatting sqref="A12:C12 A20:C35">
    <cfRule type="expression" dxfId="10" priority="11">
      <formula>$C12="NOK"</formula>
    </cfRule>
  </conditionalFormatting>
  <conditionalFormatting sqref="A5:D11">
    <cfRule type="expression" dxfId="9" priority="24">
      <formula>$D5="NOK"</formula>
    </cfRule>
  </conditionalFormatting>
  <conditionalFormatting sqref="M4:O6 M10:O10 N7:O9">
    <cfRule type="expression" dxfId="8" priority="33">
      <formula>$O4="NOK"</formula>
    </cfRule>
  </conditionalFormatting>
  <conditionalFormatting sqref="M7:M9">
    <cfRule type="expression" dxfId="7" priority="37">
      <formula>$P7="NOK"</formula>
    </cfRule>
  </conditionalFormatting>
  <conditionalFormatting sqref="F11:J13 I5:J10">
    <cfRule type="expression" dxfId="6" priority="40">
      <formula>$J5="NOK"</formula>
    </cfRule>
  </conditionalFormatting>
  <conditionalFormatting sqref="M12:N14 N15:N20">
    <cfRule type="expression" dxfId="5" priority="5">
      <formula>$O12="NOK"</formula>
    </cfRule>
  </conditionalFormatting>
  <conditionalFormatting sqref="M15:M17">
    <cfRule type="expression" dxfId="4" priority="6">
      <formula>$P15="NOK"</formula>
    </cfRule>
  </conditionalFormatting>
  <conditionalFormatting sqref="M18">
    <cfRule type="expression" dxfId="3" priority="4">
      <formula>$J18="NOK"</formula>
    </cfRule>
  </conditionalFormatting>
  <conditionalFormatting sqref="M19">
    <cfRule type="expression" dxfId="2" priority="3">
      <formula>$J19="NOK"</formula>
    </cfRule>
  </conditionalFormatting>
  <conditionalFormatting sqref="M20">
    <cfRule type="expression" dxfId="1" priority="2">
      <formula>$J20="NOK"</formula>
    </cfRule>
  </conditionalFormatting>
  <conditionalFormatting sqref="F5:H10">
    <cfRule type="expression" dxfId="0" priority="1">
      <formula>$J5="NOK"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C8" sqref="C8"/>
    </sheetView>
  </sheetViews>
  <sheetFormatPr defaultRowHeight="15" x14ac:dyDescent="0.25"/>
  <cols>
    <col min="1" max="1" width="16.85546875" customWidth="1" collapsed="1"/>
    <col min="2" max="2" width="66.5703125" customWidth="1" collapsed="1"/>
    <col min="3" max="3" width="67" bestFit="1" customWidth="1" collapsed="1"/>
    <col min="4" max="4" width="8.85546875" customWidth="1" collapsed="1"/>
  </cols>
  <sheetData>
    <row r="1" spans="1:6" ht="18" thickBot="1" x14ac:dyDescent="0.35">
      <c r="A1" s="138" t="s">
        <v>4</v>
      </c>
      <c r="B1" s="139"/>
      <c r="C1" s="139"/>
      <c r="D1" s="140"/>
      <c r="E1" s="30" t="s">
        <v>25</v>
      </c>
      <c r="F1" s="29" t="str">
        <f>IF(ISBLANK(TblVal3[Id Caso]),"OK","NOK")</f>
        <v>OK</v>
      </c>
    </row>
    <row r="2" spans="1:6" ht="18" thickTop="1" x14ac:dyDescent="0.3">
      <c r="A2" s="16"/>
      <c r="B2" s="17"/>
      <c r="C2" s="17"/>
      <c r="D2" s="17"/>
      <c r="E2" s="10"/>
    </row>
    <row r="3" spans="1:6" ht="15.75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r="4" spans="1:6" ht="44.45" customHeight="1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r="6" spans="1:6" ht="29.45" customHeight="1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r="14" spans="1:6" ht="64.5" customHeight="1" x14ac:dyDescent="0.25">
      <c r="A14" s="45">
        <v>8393679908</v>
      </c>
      <c r="B14" s="47" t="s">
        <v>44</v>
      </c>
    </row>
    <row r="15" spans="1:6" ht="52.35" customHeight="1" x14ac:dyDescent="0.25">
      <c r="A15" s="22">
        <v>3723131755</v>
      </c>
      <c r="B15" t="s">
        <v>120</v>
      </c>
    </row>
    <row r="16" spans="1:6" ht="56.1" customHeight="1" x14ac:dyDescent="0.25">
      <c r="A16" s="24">
        <v>3277336373</v>
      </c>
      <c r="B16" s="6" t="s">
        <v>186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49" r:id="rId4">
          <objectPr defaultSize="0" autoPict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progId="Packager Shell Object" dvAspect="DVASPECT_ICON" shapeId="2049" r:id="rId4"/>
      </mc:Fallback>
    </mc:AlternateContent>
    <mc:AlternateContent xmlns:mc="http://schemas.openxmlformats.org/markup-compatibility/2006">
      <mc:Choice Requires="x14">
        <oleObject progId="Packager Shell Object" dvAspect="DVASPECT_ICON" shapeId="2050" r:id="rId6">
          <objectPr defaultSize="0" autoPict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progId="Packager Shell Object" dvAspect="DVASPECT_ICON" shapeId="2050" r:id="rId6"/>
      </mc:Fallback>
    </mc:AlternateContent>
    <mc:AlternateContent xmlns:mc="http://schemas.openxmlformats.org/markup-compatibility/2006">
      <mc:Choice Requires="x14">
        <oleObject progId="Packager Shell Object" shapeId="2051" r:id="rId8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shapeId="2051" r:id="rId8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dimension ref="A1:Q135"/>
  <sheetViews>
    <sheetView zoomScaleNormal="100" workbookViewId="0">
      <selection activeCell="I16" sqref="I16"/>
    </sheetView>
  </sheetViews>
  <sheetFormatPr defaultRowHeight="15" x14ac:dyDescent="0.25"/>
  <cols>
    <col min="1" max="1" width="19" customWidth="1" collapsed="1"/>
    <col min="2" max="2" width="19.85546875" customWidth="1" collapsed="1"/>
    <col min="3" max="3" width="19" customWidth="1" collapsed="1"/>
    <col min="4" max="4" width="14.85546875" customWidth="1" collapsed="1"/>
    <col min="5" max="5" width="18.5703125" customWidth="1" collapsed="1"/>
    <col min="6" max="6" width="21.28515625" bestFit="1" customWidth="1" collapsed="1"/>
    <col min="7" max="7" width="13.28515625" bestFit="1" customWidth="1" collapsed="1"/>
    <col min="8" max="8" width="13" style="84" customWidth="1" collapsed="1"/>
    <col min="9" max="9" width="13.85546875" style="84" customWidth="1" collapsed="1"/>
    <col min="10" max="10" width="13.85546875" customWidth="1" collapsed="1"/>
    <col min="11" max="11" width="17" customWidth="1" collapsed="1"/>
    <col min="12" max="13" width="13.140625" customWidth="1" collapsed="1"/>
    <col min="15" max="15" width="14.42578125" customWidth="1" collapsed="1"/>
    <col min="16" max="16" width="11.28515625" customWidth="1" collapsed="1"/>
    <col min="17" max="17" width="12.5703125" customWidth="1" collapsed="1"/>
  </cols>
  <sheetData>
    <row r="1" spans="1:17" ht="17.25" x14ac:dyDescent="0.3">
      <c r="A1" s="135" t="s">
        <v>5</v>
      </c>
      <c r="B1" s="136"/>
      <c r="C1" s="136"/>
      <c r="D1" s="136"/>
      <c r="E1" s="136"/>
      <c r="F1" s="136"/>
      <c r="G1" s="136"/>
      <c r="H1" s="136"/>
      <c r="I1" s="137"/>
      <c r="J1" s="1"/>
      <c r="K1" s="30" t="s">
        <v>25</v>
      </c>
      <c r="L1" s="29" t="str">
        <f>IF(ISBLANK(TblVal4[PS]),"OK","NOK")</f>
        <v>OK</v>
      </c>
      <c r="M1" s="1"/>
    </row>
    <row r="2" spans="1:17" ht="17.25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r="3" spans="1:17" ht="16.5" customHeight="1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/>
      <c r="B4" s="6"/>
      <c r="C4" s="6"/>
      <c r="D4" s="60"/>
      <c r="E4" s="6"/>
      <c r="F4" s="6"/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/>
      <c r="B5" s="6"/>
      <c r="C5" s="6"/>
      <c r="D5" s="60"/>
      <c r="E5" s="6"/>
      <c r="F5" s="6"/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10" spans="1:17" x14ac:dyDescent="0.25">
      <c r="A10" s="117"/>
      <c r="B10" s="6"/>
      <c r="C10" s="6"/>
      <c r="D10" s="60"/>
      <c r="E10" s="6"/>
      <c r="F10" s="6"/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/>
      <c r="B11" s="6"/>
      <c r="C11" s="6"/>
      <c r="D11" s="60"/>
      <c r="E11" s="6"/>
      <c r="F11" s="6"/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/>
      <c r="B12" s="6"/>
      <c r="C12" s="6"/>
      <c r="D12" s="60"/>
      <c r="E12" s="6"/>
      <c r="F12" s="6"/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/>
      <c r="B13" s="6"/>
      <c r="C13" s="6"/>
      <c r="D13" s="60"/>
      <c r="E13" s="6"/>
      <c r="F13" s="6"/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/>
      <c r="B14" s="6"/>
      <c r="C14" s="6"/>
      <c r="D14" s="60"/>
      <c r="E14" s="6"/>
      <c r="F14" s="6"/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/>
      <c r="B15" s="6"/>
      <c r="C15" s="6"/>
      <c r="D15" s="60"/>
      <c r="E15" s="6"/>
      <c r="F15" s="6"/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/>
      <c r="B16" s="6"/>
      <c r="C16" s="6"/>
      <c r="D16" s="60"/>
      <c r="E16" s="117"/>
      <c r="F16" s="117"/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/>
      <c r="B17" s="6"/>
      <c r="C17" s="6"/>
      <c r="D17" s="60"/>
      <c r="E17" s="118"/>
      <c r="F17" s="117"/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/>
      <c r="B18" s="6"/>
      <c r="C18" s="6"/>
      <c r="D18" s="60"/>
      <c r="F18" s="122"/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/>
      <c r="B19" s="6"/>
      <c r="C19" s="6"/>
      <c r="D19" s="60"/>
      <c r="E19" s="6"/>
      <c r="F19" s="122"/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/>
      <c r="B20" s="6"/>
      <c r="C20" s="6"/>
      <c r="D20" s="60"/>
      <c r="E20" s="6"/>
      <c r="F20" s="123"/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/>
      <c r="B21" s="6"/>
      <c r="C21" s="6"/>
      <c r="D21" s="60"/>
      <c r="E21" s="117"/>
      <c r="F21" s="118"/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/>
      <c r="B22" s="6"/>
      <c r="C22" s="6"/>
      <c r="D22" s="60"/>
      <c r="E22" s="6"/>
      <c r="F22" s="122"/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/>
      <c r="B23" s="6"/>
      <c r="C23" s="6"/>
      <c r="D23" s="60"/>
      <c r="E23" s="119"/>
      <c r="F23" s="96"/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/>
      <c r="B24" s="6"/>
      <c r="C24" s="6"/>
      <c r="D24" s="60"/>
      <c r="E24" s="6"/>
      <c r="F24" s="6"/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/>
      <c r="B25" s="6"/>
      <c r="C25" s="6"/>
      <c r="D25" s="60"/>
      <c r="E25" s="6"/>
      <c r="F25" s="6"/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/>
      <c r="B26" s="6"/>
      <c r="C26" s="6"/>
      <c r="D26" s="60"/>
      <c r="E26" s="6"/>
      <c r="F26" s="6"/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dimension ref="A1:M25"/>
  <sheetViews>
    <sheetView topLeftCell="D1" workbookViewId="0">
      <selection activeCell="F4" sqref="F4:O109"/>
    </sheetView>
  </sheetViews>
  <sheetFormatPr defaultRowHeight="15" x14ac:dyDescent="0.25"/>
  <cols>
    <col min="1" max="1" width="15.7109375" customWidth="1" collapsed="1"/>
    <col min="2" max="2" width="21.85546875" customWidth="1" collapsed="1"/>
    <col min="3" max="3" width="12.85546875" bestFit="1" customWidth="1" collapsed="1"/>
    <col min="4" max="4" width="12.42578125" bestFit="1" customWidth="1" collapsed="1"/>
    <col min="5" max="5" width="19.85546875" bestFit="1" customWidth="1" collapsed="1"/>
    <col min="6" max="6" width="16.85546875" bestFit="1" customWidth="1" collapsed="1"/>
    <col min="7" max="7" width="15.140625" bestFit="1" customWidth="1" collapsed="1"/>
    <col min="8" max="8" width="16.85546875" bestFit="1" customWidth="1" collapsed="1"/>
    <col min="9" max="9" width="10.5703125" bestFit="1" customWidth="1" collapsed="1"/>
    <col min="10" max="10" width="19.85546875" bestFit="1" customWidth="1" collapsed="1"/>
    <col min="11" max="11" width="11.85546875" bestFit="1" customWidth="1" collapsed="1"/>
    <col min="12" max="12" width="18.5703125" bestFit="1" customWidth="1" collapsed="1"/>
    <col min="13" max="13" width="9.5703125" bestFit="1" customWidth="1" collapsed="1"/>
  </cols>
  <sheetData>
    <row r="1" spans="1:13" ht="17.25" x14ac:dyDescent="0.3">
      <c r="A1" s="135" t="s">
        <v>92</v>
      </c>
      <c r="B1" s="136"/>
      <c r="C1" s="136"/>
      <c r="D1" s="136"/>
      <c r="E1" s="136"/>
      <c r="F1" s="136"/>
      <c r="G1" s="136"/>
      <c r="H1" s="136"/>
      <c r="I1" s="136"/>
      <c r="J1" s="137"/>
      <c r="K1" s="9"/>
      <c r="L1" s="30" t="s">
        <v>25</v>
      </c>
      <c r="M1" s="29" t="str">
        <f>IF(ISBLANK(Table15[GEO_VAL]),"OK","NOK")</f>
        <v>OK</v>
      </c>
    </row>
    <row r="2" spans="1:13" ht="17.25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5" spans="1:13" x14ac:dyDescent="0.25">
      <c r="B5" s="6"/>
      <c r="C5" s="60"/>
      <c r="D5" s="6"/>
      <c r="E5" s="66"/>
      <c r="F5" s="8"/>
      <c r="G5" s="8"/>
      <c r="H5" s="60"/>
      <c r="I5" s="60"/>
      <c r="J5" s="65"/>
      <c r="K5" s="9"/>
      <c r="L5" s="60"/>
    </row>
    <row r="6" spans="1:13" x14ac:dyDescent="0.25">
      <c r="B6" s="6"/>
      <c r="C6" s="60"/>
      <c r="D6" s="6"/>
      <c r="E6" s="66"/>
      <c r="F6" s="8"/>
      <c r="G6" s="8"/>
      <c r="H6" s="60"/>
      <c r="I6" s="60"/>
      <c r="J6" s="65"/>
      <c r="K6" s="9"/>
      <c r="L6" s="60"/>
    </row>
    <row r="7" spans="1:13" x14ac:dyDescent="0.25">
      <c r="B7" s="6"/>
      <c r="C7" s="60"/>
      <c r="D7" s="6"/>
      <c r="E7" s="66"/>
      <c r="F7" s="8"/>
      <c r="G7" s="8"/>
      <c r="H7" s="60"/>
      <c r="I7" s="60"/>
      <c r="J7" s="65"/>
      <c r="K7" s="9"/>
      <c r="L7" s="60"/>
    </row>
    <row r="8" spans="1:13" x14ac:dyDescent="0.25">
      <c r="B8" s="6"/>
      <c r="C8" s="60"/>
      <c r="D8" s="6"/>
      <c r="E8" s="66"/>
      <c r="F8" s="8"/>
      <c r="G8" s="8"/>
      <c r="H8" s="60"/>
      <c r="I8" s="60"/>
      <c r="J8" s="65"/>
      <c r="K8" s="9"/>
      <c r="L8" s="60"/>
    </row>
    <row r="9" spans="1:13" x14ac:dyDescent="0.25">
      <c r="B9" s="6"/>
      <c r="C9" s="60"/>
      <c r="D9" s="6"/>
      <c r="E9" s="66"/>
      <c r="F9" s="8"/>
      <c r="G9" s="8"/>
      <c r="H9" s="60"/>
      <c r="I9" s="60"/>
      <c r="J9" s="65"/>
      <c r="K9" s="9"/>
      <c r="L9" s="60"/>
    </row>
    <row r="10" spans="1:13" x14ac:dyDescent="0.25">
      <c r="B10" s="6"/>
      <c r="C10" s="60"/>
      <c r="D10" s="6"/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B11" s="6"/>
      <c r="C11" s="60"/>
      <c r="D11" s="6"/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B12" s="6"/>
      <c r="C12" s="60"/>
      <c r="D12" s="6"/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B13" s="6"/>
      <c r="C13" s="60"/>
      <c r="D13" s="6"/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B14" s="6"/>
      <c r="C14" s="128"/>
      <c r="D14" s="14"/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B15" s="6"/>
      <c r="C15" s="128"/>
      <c r="D15" s="14"/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B16" s="6"/>
      <c r="C16" s="128"/>
      <c r="D16" s="14"/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B17" s="6"/>
      <c r="C17" s="128"/>
      <c r="D17" s="14"/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B18" s="6"/>
      <c r="C18" s="128"/>
      <c r="D18" s="127"/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B19" s="6"/>
      <c r="C19" s="128"/>
      <c r="D19" s="6"/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B20" s="6"/>
      <c r="C20" s="128"/>
      <c r="D20" s="6"/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B21" s="6"/>
      <c r="C21" s="129"/>
      <c r="D21" s="6"/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B22" s="6"/>
      <c r="C22" s="60"/>
      <c r="D22" s="6"/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Guedes, B.</dc:creator>
  <cp:lastModifiedBy>Ricardo</cp:lastModifiedBy>
  <cp:lastPrinted>2018-12-13T09:22:14Z</cp:lastPrinted>
  <dcterms:created xsi:type="dcterms:W3CDTF">2018-07-03T14:03:53Z</dcterms:created>
  <dcterms:modified xsi:type="dcterms:W3CDTF">2019-03-24T12:19:07Z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ricardo.russo@accenture.com</vt:lpwstr>
  </property>
  <property fmtid="{D5CDD505-2E9C-101B-9397-08002B2CF9AE}" pid="5" name="MSIP_Label_1bc0f418-96a4-4caf-9d7c-ccc5ec7f9d91_SetDate">
    <vt:lpwstr>2019-01-29T13:35:01.7566246Z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