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V2/audience_data_sources/INSPIDE/2023/iwall_visit_daily_sample_january23_portall/"/>
    </mc:Choice>
  </mc:AlternateContent>
  <xr:revisionPtr revIDLastSave="0" documentId="13_ncr:1_{CDC4AB65-77EE-6E45-B44D-98ED3D218C93}" xr6:coauthVersionLast="45" xr6:coauthVersionMax="45" xr10:uidLastSave="{00000000-0000-0000-0000-000000000000}"/>
  <bookViews>
    <workbookView xWindow="14920" yWindow="460" windowWidth="36400" windowHeight="21140" xr2:uid="{59E0C454-59F1-7C46-B900-521FE3E75BFB}"/>
  </bookViews>
  <sheets>
    <sheet name="IWALL" sheetId="7" r:id="rId1"/>
    <sheet name="DECAUX" sheetId="1" r:id="rId2"/>
  </sheets>
  <definedNames>
    <definedName name="_xlnm._FilterDatabase" localSheetId="0" hidden="1">IWALL!$A$1:$D$85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7" l="1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1"/>
  <c r="K72" i="1" l="1"/>
  <c r="L72" i="1" s="1"/>
  <c r="I72" i="1"/>
  <c r="E72" i="1"/>
  <c r="K71" i="1"/>
  <c r="L71" i="1" s="1"/>
  <c r="I71" i="1"/>
  <c r="E71" i="1"/>
  <c r="L70" i="1"/>
  <c r="K70" i="1"/>
  <c r="I70" i="1"/>
  <c r="E70" i="1"/>
  <c r="C68" i="1"/>
  <c r="C67" i="1"/>
  <c r="H64" i="1"/>
  <c r="F64" i="1"/>
  <c r="E64" i="1"/>
  <c r="D64" i="1"/>
  <c r="C64" i="1"/>
  <c r="L62" i="1"/>
  <c r="I62" i="1"/>
  <c r="E62" i="1"/>
  <c r="K61" i="1"/>
  <c r="L61" i="1" s="1"/>
  <c r="I61" i="1"/>
  <c r="E61" i="1"/>
  <c r="K60" i="1"/>
  <c r="L60" i="1" s="1"/>
  <c r="I60" i="1"/>
  <c r="E60" i="1"/>
  <c r="L59" i="1"/>
  <c r="K59" i="1"/>
  <c r="I59" i="1"/>
  <c r="E59" i="1"/>
  <c r="L58" i="1"/>
  <c r="K58" i="1"/>
  <c r="I58" i="1"/>
  <c r="E58" i="1"/>
  <c r="L57" i="1"/>
  <c r="K57" i="1"/>
  <c r="I57" i="1"/>
  <c r="E57" i="1"/>
  <c r="L56" i="1"/>
  <c r="K56" i="1"/>
  <c r="I56" i="1"/>
  <c r="E56" i="1"/>
  <c r="L55" i="1"/>
  <c r="K55" i="1"/>
  <c r="I55" i="1"/>
  <c r="E55" i="1"/>
  <c r="L54" i="1"/>
  <c r="K54" i="1"/>
  <c r="I54" i="1"/>
  <c r="E54" i="1"/>
  <c r="L53" i="1"/>
  <c r="K53" i="1"/>
  <c r="I53" i="1"/>
  <c r="E53" i="1"/>
  <c r="L52" i="1"/>
  <c r="K52" i="1"/>
  <c r="I52" i="1"/>
  <c r="E52" i="1"/>
  <c r="L51" i="1"/>
  <c r="K51" i="1"/>
  <c r="I51" i="1"/>
  <c r="E51" i="1"/>
  <c r="L50" i="1"/>
  <c r="K50" i="1"/>
  <c r="I50" i="1"/>
  <c r="E50" i="1"/>
  <c r="L49" i="1"/>
  <c r="K49" i="1"/>
  <c r="I49" i="1"/>
  <c r="E49" i="1"/>
  <c r="L48" i="1"/>
  <c r="K48" i="1"/>
  <c r="I48" i="1"/>
  <c r="E48" i="1"/>
  <c r="L47" i="1"/>
  <c r="K47" i="1"/>
  <c r="I47" i="1"/>
  <c r="E47" i="1"/>
  <c r="L46" i="1"/>
  <c r="K46" i="1"/>
  <c r="I46" i="1"/>
  <c r="E46" i="1"/>
  <c r="L45" i="1"/>
  <c r="K45" i="1"/>
  <c r="I45" i="1"/>
  <c r="E45" i="1"/>
  <c r="L44" i="1"/>
  <c r="K44" i="1"/>
  <c r="I44" i="1"/>
  <c r="E44" i="1"/>
  <c r="L43" i="1"/>
  <c r="K43" i="1"/>
  <c r="I43" i="1"/>
  <c r="E43" i="1"/>
  <c r="L42" i="1"/>
  <c r="K42" i="1"/>
  <c r="I42" i="1"/>
  <c r="E42" i="1"/>
  <c r="L41" i="1"/>
  <c r="K41" i="1"/>
  <c r="I41" i="1"/>
  <c r="E41" i="1"/>
  <c r="L40" i="1"/>
  <c r="K40" i="1"/>
  <c r="I40" i="1"/>
  <c r="E40" i="1"/>
  <c r="I39" i="1"/>
  <c r="I38" i="1"/>
  <c r="E38" i="1"/>
  <c r="K37" i="1"/>
  <c r="L37" i="1" s="1"/>
  <c r="I37" i="1"/>
  <c r="E37" i="1"/>
  <c r="K36" i="1"/>
  <c r="L36" i="1" s="1"/>
  <c r="I36" i="1"/>
  <c r="E36" i="1"/>
  <c r="K35" i="1"/>
  <c r="L35" i="1" s="1"/>
  <c r="I35" i="1"/>
  <c r="E35" i="1"/>
  <c r="K34" i="1"/>
  <c r="L34" i="1" s="1"/>
  <c r="I34" i="1"/>
  <c r="E34" i="1"/>
  <c r="K33" i="1"/>
  <c r="L33" i="1" s="1"/>
  <c r="I33" i="1"/>
  <c r="E33" i="1"/>
  <c r="K32" i="1"/>
  <c r="L32" i="1" s="1"/>
  <c r="I32" i="1"/>
  <c r="E32" i="1"/>
  <c r="K31" i="1"/>
  <c r="L31" i="1" s="1"/>
  <c r="I31" i="1"/>
  <c r="E31" i="1"/>
  <c r="K30" i="1"/>
  <c r="L30" i="1" s="1"/>
  <c r="I30" i="1"/>
  <c r="E30" i="1"/>
  <c r="K29" i="1"/>
  <c r="L29" i="1" s="1"/>
  <c r="I29" i="1"/>
  <c r="E29" i="1"/>
  <c r="I28" i="1"/>
  <c r="E28" i="1"/>
  <c r="K27" i="1"/>
  <c r="L27" i="1" s="1"/>
  <c r="I27" i="1"/>
  <c r="E27" i="1"/>
  <c r="K26" i="1"/>
  <c r="L26" i="1" s="1"/>
  <c r="I26" i="1"/>
  <c r="E26" i="1"/>
  <c r="L25" i="1"/>
  <c r="K25" i="1"/>
  <c r="I25" i="1"/>
  <c r="E25" i="1"/>
  <c r="K24" i="1"/>
  <c r="L24" i="1" s="1"/>
  <c r="I24" i="1"/>
  <c r="E24" i="1"/>
  <c r="L23" i="1"/>
  <c r="K23" i="1"/>
  <c r="I23" i="1"/>
  <c r="E23" i="1"/>
  <c r="K22" i="1"/>
  <c r="L22" i="1" s="1"/>
  <c r="I22" i="1"/>
  <c r="E22" i="1"/>
  <c r="L21" i="1"/>
  <c r="K21" i="1"/>
  <c r="I21" i="1"/>
  <c r="E21" i="1"/>
  <c r="K20" i="1"/>
  <c r="L20" i="1" s="1"/>
  <c r="I20" i="1"/>
  <c r="E20" i="1"/>
  <c r="L19" i="1"/>
  <c r="K19" i="1"/>
  <c r="I19" i="1"/>
  <c r="E19" i="1"/>
  <c r="K18" i="1"/>
  <c r="L18" i="1" s="1"/>
  <c r="I18" i="1"/>
  <c r="E18" i="1"/>
  <c r="L17" i="1"/>
  <c r="K17" i="1"/>
  <c r="I17" i="1"/>
  <c r="E17" i="1"/>
  <c r="K16" i="1"/>
  <c r="L16" i="1" s="1"/>
  <c r="I16" i="1"/>
  <c r="E16" i="1"/>
  <c r="L15" i="1"/>
  <c r="K15" i="1"/>
  <c r="I15" i="1"/>
  <c r="E15" i="1"/>
  <c r="K14" i="1"/>
  <c r="L14" i="1" s="1"/>
  <c r="I14" i="1"/>
  <c r="E14" i="1"/>
  <c r="L13" i="1"/>
  <c r="K13" i="1"/>
  <c r="I13" i="1"/>
  <c r="E13" i="1"/>
  <c r="K12" i="1"/>
  <c r="L12" i="1" s="1"/>
  <c r="I12" i="1"/>
  <c r="E12" i="1"/>
  <c r="L11" i="1"/>
  <c r="K11" i="1"/>
  <c r="I11" i="1"/>
  <c r="E11" i="1"/>
  <c r="K10" i="1"/>
  <c r="L10" i="1" s="1"/>
  <c r="I10" i="1"/>
  <c r="E10" i="1"/>
  <c r="L9" i="1"/>
  <c r="K9" i="1"/>
  <c r="I9" i="1"/>
  <c r="E9" i="1"/>
  <c r="K8" i="1"/>
  <c r="L8" i="1" s="1"/>
  <c r="I8" i="1"/>
  <c r="E8" i="1"/>
  <c r="L7" i="1"/>
  <c r="K7" i="1"/>
  <c r="I7" i="1"/>
  <c r="E7" i="1"/>
  <c r="K6" i="1"/>
  <c r="L6" i="1" s="1"/>
  <c r="I6" i="1"/>
  <c r="E6" i="1"/>
  <c r="L5" i="1"/>
  <c r="K5" i="1"/>
  <c r="I5" i="1"/>
  <c r="E5" i="1"/>
  <c r="K4" i="1"/>
  <c r="L4" i="1" s="1"/>
  <c r="I4" i="1"/>
  <c r="E4" i="1"/>
  <c r="I3" i="1"/>
</calcChain>
</file>

<file path=xl/sharedStrings.xml><?xml version="1.0" encoding="utf-8"?>
<sst xmlns="http://schemas.openxmlformats.org/spreadsheetml/2006/main" count="249" uniqueCount="158">
  <si>
    <t>DECAUX</t>
  </si>
  <si>
    <t>CENTRO</t>
  </si>
  <si>
    <t>CIUDAD</t>
  </si>
  <si>
    <t>TRÁFICO/ SEMANA</t>
  </si>
  <si>
    <t>impactos semana</t>
  </si>
  <si>
    <t>multiplicador del trafico</t>
  </si>
  <si>
    <t>CARAS</t>
  </si>
  <si>
    <t>FORMATO</t>
  </si>
  <si>
    <t>TARIFA</t>
  </si>
  <si>
    <t>coste cara</t>
  </si>
  <si>
    <t>Parquesur</t>
  </si>
  <si>
    <t>Madrid</t>
  </si>
  <si>
    <t>70" y 1x 84"</t>
  </si>
  <si>
    <t>La Maquinista</t>
  </si>
  <si>
    <t>Barcelona</t>
  </si>
  <si>
    <t>86"</t>
  </si>
  <si>
    <t>Marineda City</t>
  </si>
  <si>
    <t>A Coruña</t>
  </si>
  <si>
    <t>75"</t>
  </si>
  <si>
    <t>Les Glòries</t>
  </si>
  <si>
    <t>70" y 7x84"</t>
  </si>
  <si>
    <t>La Gavia</t>
  </si>
  <si>
    <t>80"</t>
  </si>
  <si>
    <t>Plenilunio</t>
  </si>
  <si>
    <t>Splau</t>
  </si>
  <si>
    <t>84"</t>
  </si>
  <si>
    <t>Príncipe Pío</t>
  </si>
  <si>
    <t>Nueva Condomina</t>
  </si>
  <si>
    <t>Murcia</t>
  </si>
  <si>
    <t>Maremagnum</t>
  </si>
  <si>
    <t>Bonaire</t>
  </si>
  <si>
    <t>Valencia</t>
  </si>
  <si>
    <t>84" y 2x70"</t>
  </si>
  <si>
    <t>Meridiano</t>
  </si>
  <si>
    <t>Santa Cruz de Tenerife</t>
  </si>
  <si>
    <t>Parque Principado</t>
  </si>
  <si>
    <t>Asturias</t>
  </si>
  <si>
    <t>70"</t>
  </si>
  <si>
    <t>Centro Oeste</t>
  </si>
  <si>
    <t>El Faro</t>
  </si>
  <si>
    <t>Badajoz</t>
  </si>
  <si>
    <t>Garberá</t>
  </si>
  <si>
    <t>Guipuzcoa</t>
  </si>
  <si>
    <t>Larios Centro</t>
  </si>
  <si>
    <t>Málaga</t>
  </si>
  <si>
    <t>Porto Pi</t>
  </si>
  <si>
    <t>Palma de Mallorca</t>
  </si>
  <si>
    <t>Lagoh</t>
  </si>
  <si>
    <t>Sevilla</t>
  </si>
  <si>
    <t>65"</t>
  </si>
  <si>
    <t>Atlántico</t>
  </si>
  <si>
    <t>Las Palmas de Gran Canaria</t>
  </si>
  <si>
    <t>Vialia Estación de Málaga María Zambrano</t>
  </si>
  <si>
    <t>La Torre Outlet</t>
  </si>
  <si>
    <t>Zaragoza</t>
  </si>
  <si>
    <t>7 Palmas Centro Comercial y de Ocio</t>
  </si>
  <si>
    <t>Dreams - Palacio de Hielo</t>
  </si>
  <si>
    <t>Ferial Plaza</t>
  </si>
  <si>
    <t>Guadalajara</t>
  </si>
  <si>
    <t>Sant Cugat</t>
  </si>
  <si>
    <t>La Fira</t>
  </si>
  <si>
    <t>Tarragona</t>
  </si>
  <si>
    <t>Heron City Las Rozas</t>
  </si>
  <si>
    <t>Luz de Tajo</t>
  </si>
  <si>
    <t>Toledo</t>
  </si>
  <si>
    <t>Heron Diversia</t>
  </si>
  <si>
    <t>Ciudad Tres Cantos</t>
  </si>
  <si>
    <t>Heron City Paterna</t>
  </si>
  <si>
    <t>San Vicent Outlet-Park</t>
  </si>
  <si>
    <t>Alicante</t>
  </si>
  <si>
    <t>Sexta Avenida</t>
  </si>
  <si>
    <t>Factory Bonaire</t>
  </si>
  <si>
    <t>Oasiz</t>
  </si>
  <si>
    <t>Rio Shopping</t>
  </si>
  <si>
    <t>Valladolid</t>
  </si>
  <si>
    <t>La Estación</t>
  </si>
  <si>
    <t>Plaza Mar 2</t>
  </si>
  <si>
    <t>Thader</t>
  </si>
  <si>
    <t>Som Multiespai</t>
  </si>
  <si>
    <t>Rincón de la Victoria</t>
  </si>
  <si>
    <t>Dos Mares</t>
  </si>
  <si>
    <t>Los Rosales</t>
  </si>
  <si>
    <t>La Vega</t>
  </si>
  <si>
    <t>Plaza de Armas</t>
  </si>
  <si>
    <t>Puerta Europa</t>
  </si>
  <si>
    <t>Cádiz</t>
  </si>
  <si>
    <t>Travesía de Vigo</t>
  </si>
  <si>
    <t>Vigo</t>
  </si>
  <si>
    <t>Plaza Nueva</t>
  </si>
  <si>
    <t>Lakua Centro</t>
  </si>
  <si>
    <t>Álava</t>
  </si>
  <si>
    <t>Planetocio</t>
  </si>
  <si>
    <t>El Manar</t>
  </si>
  <si>
    <t>Málaga Ocio</t>
  </si>
  <si>
    <t>N-4</t>
  </si>
  <si>
    <t>Valdebernardo</t>
  </si>
  <si>
    <t>Malaga Factory Outlet</t>
  </si>
  <si>
    <t>Puerta de Toledo</t>
  </si>
  <si>
    <t>El Val</t>
  </si>
  <si>
    <t>Zoco Pozuelo</t>
  </si>
  <si>
    <t>Las Provincias</t>
  </si>
  <si>
    <t>Los Fresnos</t>
  </si>
  <si>
    <t>La Vital</t>
  </si>
  <si>
    <t>Artea</t>
  </si>
  <si>
    <t>Vizcaya</t>
  </si>
  <si>
    <t>mall_name</t>
  </si>
  <si>
    <t>Área Sur</t>
  </si>
  <si>
    <t>Ànecblau</t>
  </si>
  <si>
    <t>Zubiarte</t>
  </si>
  <si>
    <t>Valle Real</t>
  </si>
  <si>
    <t>San Sebastián de los Reyes The Style Outlets;</t>
  </si>
  <si>
    <t>Portal de la Marina</t>
  </si>
  <si>
    <t>Plaza Río 2</t>
  </si>
  <si>
    <t>Plaza Norte 2</t>
  </si>
  <si>
    <t>Plaza Moraleja</t>
  </si>
  <si>
    <t>Plaza Mayor</t>
  </si>
  <si>
    <t>Plaza Loranca 2</t>
  </si>
  <si>
    <t>Plaza Aluche</t>
  </si>
  <si>
    <t>Parque Corredor</t>
  </si>
  <si>
    <t>Moda Shopping</t>
  </si>
  <si>
    <t>Manoteras</t>
  </si>
  <si>
    <t>Madrid Sur</t>
  </si>
  <si>
    <t>Luz de Castilla</t>
  </si>
  <si>
    <t>Los Alcores</t>
  </si>
  <si>
    <t>Las Rozas The Style Outlets</t>
  </si>
  <si>
    <t>La Farga</t>
  </si>
  <si>
    <t>L'Illa Diagonal</t>
  </si>
  <si>
    <t>GranCasa</t>
  </si>
  <si>
    <t>Gran Vía de Vigo</t>
  </si>
  <si>
    <t>Gran Vía 2</t>
  </si>
  <si>
    <t>Gran Plaza 2</t>
  </si>
  <si>
    <t>Getafe The Style Outlets</t>
  </si>
  <si>
    <t>Espacio León</t>
  </si>
  <si>
    <t>Espacio Coruña</t>
  </si>
  <si>
    <t>El Rosal</t>
  </si>
  <si>
    <t>El Restón</t>
  </si>
  <si>
    <t>El Paseo</t>
  </si>
  <si>
    <t>El Parque de Ciudad Real</t>
  </si>
  <si>
    <t>El Encinar</t>
  </si>
  <si>
    <t>El Deleite</t>
  </si>
  <si>
    <t>El Arcángel</t>
  </si>
  <si>
    <t>Coruña The Style Outlets</t>
  </si>
  <si>
    <t>Conquistadores</t>
  </si>
  <si>
    <t>Castellana 200</t>
  </si>
  <si>
    <t>As Termas</t>
  </si>
  <si>
    <t>Arena Multiespacio</t>
  </si>
  <si>
    <t>Almazara Plaza</t>
  </si>
  <si>
    <t>Alegra - Parque Comercial y de Ocio</t>
  </si>
  <si>
    <t>Albacenter</t>
  </si>
  <si>
    <t>Max Center</t>
  </si>
  <si>
    <t>FINESTRELLES SHOPPING CENTRE</t>
  </si>
  <si>
    <t>LEDS Castellana 200</t>
  </si>
  <si>
    <t>LEDS Finestrelles</t>
  </si>
  <si>
    <t>LEDS Gran Via 2</t>
  </si>
  <si>
    <t>LEDS Parque Corredor</t>
  </si>
  <si>
    <t>screens</t>
  </si>
  <si>
    <t xml:space="preserve">weekly visits (hourly sum) </t>
  </si>
  <si>
    <t xml:space="preserve">Unicos estimados (30 percent)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</si>
</sst>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3" formatCode="_-* #,##0.00_-;\-* #,##0.00_-;_-* &quot;-&quot;??_-;_-@_-"/>
    <numFmt numFmtId="164" formatCode="_-* #,##0.00\ _€_-;\-* #,##0.00\ _€_-;_-* &quot;-&quot;??\ _€_-;_-@_-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43" fontId="0" fillId="0" borderId="0" xfId="1" applyFont="1" applyAlignment="1">
      <alignment horizontal="center" wrapText="1"/>
    </xf>
    <xf numFmtId="43" fontId="0" fillId="0" borderId="0" xfId="1" applyFont="1" applyAlignment="1">
      <alignment horizontal="center"/>
    </xf>
    <xf numFmtId="0" fontId="0" fillId="2" borderId="0" xfId="0" applyFill="1"/>
    <xf numFmtId="43" fontId="0" fillId="2" borderId="0" xfId="1" applyFont="1" applyFill="1"/>
    <xf numFmtId="6" fontId="0" fillId="2" borderId="0" xfId="0" applyNumberFormat="1" applyFill="1"/>
    <xf numFmtId="164" fontId="0" fillId="2" borderId="0" xfId="0" applyNumberFormat="1" applyFill="1"/>
    <xf numFmtId="6" fontId="0" fillId="2" borderId="0" xfId="1" applyNumberFormat="1" applyFont="1" applyFill="1"/>
    <xf numFmtId="43" fontId="0" fillId="0" borderId="0" xfId="1" applyFont="1"/>
    <xf numFmtId="164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A7BB-EEB3-3D48-8A83-C0637640B52A}">
  <dimension ref="A1:D50"/>
  <sheetViews>
    <sheetView tabSelected="1" workbookViewId="0">
      <selection activeCell="F15" sqref="F15"/>
    </sheetView>
  </sheetViews>
  <sheetFormatPr baseColWidth="10" defaultRowHeight="16"/>
  <cols>
    <col min="1" max="1" width="22.5" customWidth="1"/>
    <col min="2" max="2" width="17.1640625" style="2" customWidth="1"/>
    <col min="3" max="3" width="32.6640625" style="13" customWidth="1"/>
    <col min="4" max="4" width="35.1640625" style="13" customWidth="1"/>
  </cols>
  <sheetData>
    <row r="1" spans="1:4">
      <c r="A1" s="16" t="s">
        <v>105</v>
      </c>
      <c r="B1" s="16" t="s">
        <v>155</v>
      </c>
      <c r="C1" s="17" t="s">
        <v>156</v>
      </c>
      <c r="D1" s="18" t="s">
        <v>157</v>
      </c>
    </row>
    <row r="2" spans="1:4">
      <c r="A2" s="12" t="s">
        <v>127</v>
      </c>
      <c r="B2" s="14">
        <v>16</v>
      </c>
      <c r="C2" s="15">
        <v>468277</v>
      </c>
      <c r="D2" s="13">
        <f>C2*0.3</f>
        <v>140483.1</v>
      </c>
    </row>
    <row r="3" spans="1:4">
      <c r="A3" s="12" t="s">
        <v>149</v>
      </c>
      <c r="B3" s="14">
        <v>13</v>
      </c>
      <c r="C3" s="15">
        <v>305054</v>
      </c>
      <c r="D3" s="13">
        <f t="shared" ref="D3:D50" si="0">C3*0.3</f>
        <v>91516.2</v>
      </c>
    </row>
    <row r="4" spans="1:4">
      <c r="A4" s="12" t="s">
        <v>134</v>
      </c>
      <c r="B4" s="14">
        <v>10</v>
      </c>
      <c r="C4" s="15">
        <v>299467</v>
      </c>
      <c r="D4" s="13">
        <f t="shared" si="0"/>
        <v>89840.099999999991</v>
      </c>
    </row>
    <row r="5" spans="1:4">
      <c r="A5" s="12" t="s">
        <v>113</v>
      </c>
      <c r="B5" s="14">
        <v>39</v>
      </c>
      <c r="C5" s="15">
        <v>298442</v>
      </c>
      <c r="D5" s="13">
        <f t="shared" si="0"/>
        <v>89532.599999999991</v>
      </c>
    </row>
    <row r="6" spans="1:4">
      <c r="A6" s="12" t="s">
        <v>121</v>
      </c>
      <c r="B6" s="14">
        <v>14</v>
      </c>
      <c r="C6" s="15">
        <v>297558</v>
      </c>
      <c r="D6" s="13">
        <f t="shared" si="0"/>
        <v>89267.4</v>
      </c>
    </row>
    <row r="7" spans="1:4">
      <c r="A7" s="12" t="s">
        <v>126</v>
      </c>
      <c r="B7" s="14">
        <v>25</v>
      </c>
      <c r="C7" s="15">
        <v>267904</v>
      </c>
      <c r="D7" s="13">
        <f t="shared" si="0"/>
        <v>80371.199999999997</v>
      </c>
    </row>
    <row r="8" spans="1:4">
      <c r="A8" s="12" t="s">
        <v>130</v>
      </c>
      <c r="B8" s="14">
        <v>38</v>
      </c>
      <c r="C8" s="15">
        <v>246866</v>
      </c>
      <c r="D8" s="13">
        <f t="shared" si="0"/>
        <v>74059.8</v>
      </c>
    </row>
    <row r="9" spans="1:4">
      <c r="A9" s="12" t="s">
        <v>129</v>
      </c>
      <c r="B9" s="14">
        <v>50</v>
      </c>
      <c r="C9" s="15">
        <v>231342</v>
      </c>
      <c r="D9" s="13">
        <f t="shared" si="0"/>
        <v>69402.599999999991</v>
      </c>
    </row>
    <row r="10" spans="1:4">
      <c r="A10" s="12" t="s">
        <v>153</v>
      </c>
      <c r="B10" s="14">
        <v>1</v>
      </c>
      <c r="C10" s="15">
        <v>231342</v>
      </c>
      <c r="D10" s="13">
        <f t="shared" si="0"/>
        <v>69402.599999999991</v>
      </c>
    </row>
    <row r="11" spans="1:4">
      <c r="A11" s="12" t="s">
        <v>132</v>
      </c>
      <c r="B11" s="14">
        <v>11</v>
      </c>
      <c r="C11" s="15">
        <v>228434</v>
      </c>
      <c r="D11" s="13">
        <f t="shared" si="0"/>
        <v>68530.2</v>
      </c>
    </row>
    <row r="12" spans="1:4">
      <c r="A12" s="12" t="s">
        <v>108</v>
      </c>
      <c r="B12" s="14">
        <v>20</v>
      </c>
      <c r="C12" s="15">
        <v>228422</v>
      </c>
      <c r="D12" s="13">
        <f t="shared" si="0"/>
        <v>68526.599999999991</v>
      </c>
    </row>
    <row r="13" spans="1:4">
      <c r="A13" s="12" t="s">
        <v>116</v>
      </c>
      <c r="B13" s="14">
        <v>13</v>
      </c>
      <c r="C13" s="15">
        <v>227715</v>
      </c>
      <c r="D13" s="13">
        <f t="shared" si="0"/>
        <v>68314.5</v>
      </c>
    </row>
    <row r="14" spans="1:4">
      <c r="A14" s="12" t="s">
        <v>118</v>
      </c>
      <c r="B14" s="14">
        <v>20</v>
      </c>
      <c r="C14" s="15">
        <v>216112</v>
      </c>
      <c r="D14" s="13">
        <f t="shared" si="0"/>
        <v>64833.599999999999</v>
      </c>
    </row>
    <row r="15" spans="1:4">
      <c r="A15" s="12" t="s">
        <v>154</v>
      </c>
      <c r="B15" s="14">
        <v>2</v>
      </c>
      <c r="C15" s="15">
        <v>216112</v>
      </c>
      <c r="D15" s="13">
        <f t="shared" si="0"/>
        <v>64833.599999999999</v>
      </c>
    </row>
    <row r="16" spans="1:4">
      <c r="A16" s="12" t="s">
        <v>144</v>
      </c>
      <c r="B16" s="14">
        <v>12</v>
      </c>
      <c r="C16" s="15">
        <v>215271</v>
      </c>
      <c r="D16" s="13">
        <f t="shared" si="0"/>
        <v>64581.299999999996</v>
      </c>
    </row>
    <row r="17" spans="1:4">
      <c r="A17" s="12" t="s">
        <v>115</v>
      </c>
      <c r="B17" s="14">
        <v>8</v>
      </c>
      <c r="C17" s="15">
        <v>215080</v>
      </c>
      <c r="D17" s="13">
        <f t="shared" si="0"/>
        <v>64524</v>
      </c>
    </row>
    <row r="18" spans="1:4">
      <c r="A18" s="12" t="s">
        <v>131</v>
      </c>
      <c r="B18" s="14">
        <v>14</v>
      </c>
      <c r="C18" s="15">
        <v>199133</v>
      </c>
      <c r="D18" s="13">
        <f t="shared" si="0"/>
        <v>59739.899999999994</v>
      </c>
    </row>
    <row r="19" spans="1:4">
      <c r="A19" s="12" t="s">
        <v>150</v>
      </c>
      <c r="B19" s="14">
        <v>28</v>
      </c>
      <c r="C19" s="15">
        <v>195550</v>
      </c>
      <c r="D19" s="13">
        <f t="shared" si="0"/>
        <v>58665</v>
      </c>
    </row>
    <row r="20" spans="1:4">
      <c r="A20" s="12" t="s">
        <v>152</v>
      </c>
      <c r="B20" s="14">
        <v>1</v>
      </c>
      <c r="C20" s="15">
        <v>195550</v>
      </c>
      <c r="D20" s="13">
        <f t="shared" si="0"/>
        <v>58665</v>
      </c>
    </row>
    <row r="21" spans="1:4">
      <c r="A21" s="12" t="s">
        <v>117</v>
      </c>
      <c r="B21" s="14">
        <v>12</v>
      </c>
      <c r="C21" s="15">
        <v>188151</v>
      </c>
      <c r="D21" s="13">
        <f t="shared" si="0"/>
        <v>56445.299999999996</v>
      </c>
    </row>
    <row r="22" spans="1:4">
      <c r="A22" s="12" t="s">
        <v>112</v>
      </c>
      <c r="B22" s="14">
        <v>40</v>
      </c>
      <c r="C22" s="15">
        <v>178511</v>
      </c>
      <c r="D22" s="13">
        <f t="shared" si="0"/>
        <v>53553.299999999996</v>
      </c>
    </row>
    <row r="23" spans="1:4">
      <c r="A23" s="12" t="s">
        <v>107</v>
      </c>
      <c r="B23" s="14">
        <v>16</v>
      </c>
      <c r="C23" s="15">
        <v>168471</v>
      </c>
      <c r="D23" s="13">
        <f t="shared" si="0"/>
        <v>50541.299999999996</v>
      </c>
    </row>
    <row r="24" spans="1:4">
      <c r="A24" s="12" t="s">
        <v>128</v>
      </c>
      <c r="B24" s="14">
        <v>13</v>
      </c>
      <c r="C24" s="15">
        <v>157382</v>
      </c>
      <c r="D24" s="13">
        <f t="shared" si="0"/>
        <v>47214.6</v>
      </c>
    </row>
    <row r="25" spans="1:4">
      <c r="A25" s="12" t="s">
        <v>106</v>
      </c>
      <c r="B25" s="14">
        <v>13</v>
      </c>
      <c r="C25" s="15">
        <v>146589</v>
      </c>
      <c r="D25" s="13">
        <f t="shared" si="0"/>
        <v>43976.7</v>
      </c>
    </row>
    <row r="26" spans="1:4">
      <c r="A26" s="12" t="s">
        <v>109</v>
      </c>
      <c r="B26" s="14">
        <v>12</v>
      </c>
      <c r="C26" s="15">
        <v>140473</v>
      </c>
      <c r="D26" s="13">
        <f t="shared" si="0"/>
        <v>42141.9</v>
      </c>
    </row>
    <row r="27" spans="1:4">
      <c r="A27" s="12" t="s">
        <v>145</v>
      </c>
      <c r="B27" s="14">
        <v>16</v>
      </c>
      <c r="C27" s="15">
        <v>137058</v>
      </c>
      <c r="D27" s="13">
        <f t="shared" si="0"/>
        <v>41117.4</v>
      </c>
    </row>
    <row r="28" spans="1:4">
      <c r="A28" s="12" t="s">
        <v>110</v>
      </c>
      <c r="B28" s="14">
        <v>17</v>
      </c>
      <c r="C28" s="15">
        <v>130691</v>
      </c>
      <c r="D28" s="13">
        <f t="shared" si="0"/>
        <v>39207.299999999996</v>
      </c>
    </row>
    <row r="29" spans="1:4">
      <c r="A29" s="12" t="s">
        <v>140</v>
      </c>
      <c r="B29" s="14">
        <v>12</v>
      </c>
      <c r="C29" s="15">
        <v>126897</v>
      </c>
      <c r="D29" s="13">
        <f t="shared" si="0"/>
        <v>38069.1</v>
      </c>
    </row>
    <row r="30" spans="1:4">
      <c r="A30" s="12" t="s">
        <v>141</v>
      </c>
      <c r="B30" s="14">
        <v>10</v>
      </c>
      <c r="C30" s="15">
        <v>125312</v>
      </c>
      <c r="D30" s="13">
        <f t="shared" si="0"/>
        <v>37593.599999999999</v>
      </c>
    </row>
    <row r="31" spans="1:4">
      <c r="A31" s="12" t="s">
        <v>111</v>
      </c>
      <c r="B31" s="14">
        <v>12</v>
      </c>
      <c r="C31" s="15">
        <v>113714</v>
      </c>
      <c r="D31" s="13">
        <f t="shared" si="0"/>
        <v>34114.199999999997</v>
      </c>
    </row>
    <row r="32" spans="1:4">
      <c r="A32" s="12" t="s">
        <v>136</v>
      </c>
      <c r="B32" s="14">
        <v>13</v>
      </c>
      <c r="C32" s="15">
        <v>105762</v>
      </c>
      <c r="D32" s="13">
        <f t="shared" si="0"/>
        <v>31728.6</v>
      </c>
    </row>
    <row r="33" spans="1:4">
      <c r="A33" s="12" t="s">
        <v>139</v>
      </c>
      <c r="B33" s="14">
        <v>11</v>
      </c>
      <c r="C33" s="15">
        <v>98844</v>
      </c>
      <c r="D33" s="13">
        <f t="shared" si="0"/>
        <v>29653.199999999997</v>
      </c>
    </row>
    <row r="34" spans="1:4">
      <c r="A34" s="12" t="s">
        <v>123</v>
      </c>
      <c r="B34" s="14">
        <v>12</v>
      </c>
      <c r="C34" s="15">
        <v>97475</v>
      </c>
      <c r="D34" s="13">
        <f t="shared" si="0"/>
        <v>29242.5</v>
      </c>
    </row>
    <row r="35" spans="1:4">
      <c r="A35" s="12" t="s">
        <v>148</v>
      </c>
      <c r="B35" s="14">
        <v>12</v>
      </c>
      <c r="C35" s="15">
        <v>97460</v>
      </c>
      <c r="D35" s="13">
        <f t="shared" si="0"/>
        <v>29238</v>
      </c>
    </row>
    <row r="36" spans="1:4">
      <c r="A36" s="12" t="s">
        <v>124</v>
      </c>
      <c r="B36" s="14">
        <v>6</v>
      </c>
      <c r="C36" s="15">
        <v>58367</v>
      </c>
      <c r="D36" s="13">
        <f t="shared" si="0"/>
        <v>17510.099999999999</v>
      </c>
    </row>
    <row r="37" spans="1:4">
      <c r="A37" s="12" t="s">
        <v>146</v>
      </c>
      <c r="B37" s="14">
        <v>10</v>
      </c>
      <c r="C37" s="15">
        <v>58091</v>
      </c>
      <c r="D37" s="13">
        <f t="shared" si="0"/>
        <v>17427.3</v>
      </c>
    </row>
    <row r="38" spans="1:4">
      <c r="A38" s="12" t="s">
        <v>135</v>
      </c>
      <c r="B38" s="14">
        <v>9</v>
      </c>
      <c r="C38" s="15">
        <v>53182</v>
      </c>
      <c r="D38" s="13">
        <f t="shared" si="0"/>
        <v>15954.599999999999</v>
      </c>
    </row>
    <row r="39" spans="1:4">
      <c r="A39" s="12" t="s">
        <v>133</v>
      </c>
      <c r="B39" s="14">
        <v>9</v>
      </c>
      <c r="C39" s="15">
        <v>52663</v>
      </c>
      <c r="D39" s="13">
        <f t="shared" si="0"/>
        <v>15798.9</v>
      </c>
    </row>
    <row r="40" spans="1:4">
      <c r="A40" s="12" t="s">
        <v>122</v>
      </c>
      <c r="B40" s="14">
        <v>14</v>
      </c>
      <c r="C40" s="15">
        <v>51705</v>
      </c>
      <c r="D40" s="13">
        <f t="shared" si="0"/>
        <v>15511.5</v>
      </c>
    </row>
    <row r="41" spans="1:4">
      <c r="A41" s="12" t="s">
        <v>125</v>
      </c>
      <c r="B41" s="14">
        <v>9</v>
      </c>
      <c r="C41" s="15">
        <v>46915</v>
      </c>
      <c r="D41" s="13">
        <f t="shared" si="0"/>
        <v>14074.5</v>
      </c>
    </row>
    <row r="42" spans="1:4">
      <c r="A42" s="12" t="s">
        <v>147</v>
      </c>
      <c r="B42" s="14">
        <v>8</v>
      </c>
      <c r="C42" s="15">
        <v>43072</v>
      </c>
      <c r="D42" s="13">
        <f t="shared" si="0"/>
        <v>12921.6</v>
      </c>
    </row>
    <row r="43" spans="1:4">
      <c r="A43" s="12" t="s">
        <v>138</v>
      </c>
      <c r="B43" s="14">
        <v>9</v>
      </c>
      <c r="C43" s="15">
        <v>27099</v>
      </c>
      <c r="D43" s="13">
        <f t="shared" si="0"/>
        <v>8129.7</v>
      </c>
    </row>
    <row r="44" spans="1:4">
      <c r="A44" s="12" t="s">
        <v>151</v>
      </c>
      <c r="B44" s="14">
        <v>2</v>
      </c>
      <c r="C44" s="15">
        <v>23545</v>
      </c>
      <c r="D44" s="13">
        <f t="shared" si="0"/>
        <v>7063.5</v>
      </c>
    </row>
    <row r="45" spans="1:4">
      <c r="A45" s="12" t="s">
        <v>143</v>
      </c>
      <c r="B45" s="14">
        <v>10</v>
      </c>
      <c r="C45" s="15">
        <v>23545</v>
      </c>
      <c r="D45" s="13">
        <f t="shared" si="0"/>
        <v>7063.5</v>
      </c>
    </row>
    <row r="46" spans="1:4">
      <c r="A46" s="12" t="s">
        <v>120</v>
      </c>
      <c r="B46" s="14">
        <v>6</v>
      </c>
      <c r="C46" s="15">
        <v>22490</v>
      </c>
      <c r="D46" s="13">
        <f t="shared" si="0"/>
        <v>6747</v>
      </c>
    </row>
    <row r="47" spans="1:4">
      <c r="A47" s="12" t="s">
        <v>137</v>
      </c>
      <c r="B47" s="14">
        <v>8</v>
      </c>
      <c r="C47" s="15">
        <v>20529</v>
      </c>
      <c r="D47" s="13">
        <f t="shared" si="0"/>
        <v>6158.7</v>
      </c>
    </row>
    <row r="48" spans="1:4">
      <c r="A48" s="12" t="s">
        <v>119</v>
      </c>
      <c r="B48" s="14">
        <v>13</v>
      </c>
      <c r="C48" s="15">
        <v>19249</v>
      </c>
      <c r="D48" s="13">
        <f t="shared" si="0"/>
        <v>5774.7</v>
      </c>
    </row>
    <row r="49" spans="1:4">
      <c r="A49" s="12" t="s">
        <v>142</v>
      </c>
      <c r="B49" s="14">
        <v>6</v>
      </c>
      <c r="C49" s="15">
        <v>17484</v>
      </c>
      <c r="D49" s="13">
        <f t="shared" si="0"/>
        <v>5245.2</v>
      </c>
    </row>
    <row r="50" spans="1:4">
      <c r="A50" s="12" t="s">
        <v>114</v>
      </c>
      <c r="B50" s="14">
        <v>8</v>
      </c>
      <c r="C50" s="15">
        <v>2584</v>
      </c>
      <c r="D50" s="13">
        <f t="shared" si="0"/>
        <v>775.19999999999993</v>
      </c>
    </row>
  </sheetData>
  <autoFilter ref="A1:D85" xr:uid="{240B1E90-301C-6C49-8629-C3C1BA7B6E5D}">
    <sortState xmlns:xlrd2="http://schemas.microsoft.com/office/spreadsheetml/2017/richdata2" ref="A2:D85">
      <sortCondition descending="1" ref="C1:C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C1D3-2BDD-174D-A0CB-C6EA7DCD894C}">
  <dimension ref="A1:L72"/>
  <sheetViews>
    <sheetView workbookViewId="0">
      <selection activeCell="C3" sqref="C3"/>
    </sheetView>
  </sheetViews>
  <sheetFormatPr baseColWidth="10" defaultRowHeight="16"/>
  <cols>
    <col min="1" max="1" width="20.5" customWidth="1"/>
    <col min="3" max="3" width="19.1640625" customWidth="1"/>
    <col min="4" max="4" width="21" customWidth="1"/>
    <col min="5" max="5" width="19.5" customWidth="1"/>
  </cols>
  <sheetData>
    <row r="1" spans="1:12">
      <c r="A1" s="1" t="s">
        <v>0</v>
      </c>
    </row>
    <row r="2" spans="1:12" ht="68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4" t="s">
        <v>8</v>
      </c>
      <c r="I2" s="4" t="s">
        <v>9</v>
      </c>
      <c r="J2" s="2"/>
      <c r="K2" s="2"/>
      <c r="L2" s="2"/>
    </row>
    <row r="3" spans="1:12">
      <c r="A3" s="5" t="s">
        <v>10</v>
      </c>
      <c r="B3" s="5" t="s">
        <v>11</v>
      </c>
      <c r="C3" s="6">
        <v>451923.07692307694</v>
      </c>
      <c r="D3" s="6">
        <v>1494435</v>
      </c>
      <c r="E3" s="6">
        <f>+D3/C3</f>
        <v>3.3068348936170211</v>
      </c>
      <c r="F3" s="5">
        <v>33</v>
      </c>
      <c r="G3" s="5" t="s">
        <v>12</v>
      </c>
      <c r="H3" s="6">
        <v>16696</v>
      </c>
      <c r="I3" s="6">
        <f>+H3/F3</f>
        <v>505.93939393939394</v>
      </c>
      <c r="J3" s="5"/>
      <c r="K3" s="5"/>
      <c r="L3" s="5"/>
    </row>
    <row r="4" spans="1:12">
      <c r="A4" s="5" t="s">
        <v>13</v>
      </c>
      <c r="B4" s="5" t="s">
        <v>14</v>
      </c>
      <c r="C4" s="6">
        <v>334615.38461538462</v>
      </c>
      <c r="D4" s="6">
        <v>1687118</v>
      </c>
      <c r="E4" s="6">
        <f t="shared" ref="E4:E62" si="0">+D4/C4</f>
        <v>5.0419618390804599</v>
      </c>
      <c r="F4" s="5">
        <v>46</v>
      </c>
      <c r="G4" s="5" t="s">
        <v>15</v>
      </c>
      <c r="H4" s="6">
        <v>21561</v>
      </c>
      <c r="I4" s="6">
        <f t="shared" ref="I4:I62" si="1">+H4/F4</f>
        <v>468.71739130434781</v>
      </c>
      <c r="J4" s="7">
        <v>19241.3</v>
      </c>
      <c r="K4" s="8">
        <f>+H4-J4</f>
        <v>2319.7000000000007</v>
      </c>
      <c r="L4" s="8">
        <f>+K4/J4</f>
        <v>0.12055838222989096</v>
      </c>
    </row>
    <row r="5" spans="1:12">
      <c r="A5" s="5" t="s">
        <v>16</v>
      </c>
      <c r="B5" s="5" t="s">
        <v>17</v>
      </c>
      <c r="C5" s="6">
        <v>331788.46153846156</v>
      </c>
      <c r="D5" s="6">
        <v>877525</v>
      </c>
      <c r="E5" s="6">
        <f t="shared" si="0"/>
        <v>2.6448327827044569</v>
      </c>
      <c r="F5" s="5">
        <v>21</v>
      </c>
      <c r="G5" s="5" t="s">
        <v>18</v>
      </c>
      <c r="H5" s="6">
        <v>11215</v>
      </c>
      <c r="I5" s="6">
        <f t="shared" si="1"/>
        <v>534.04761904761904</v>
      </c>
      <c r="J5" s="5">
        <v>10008.189130434781</v>
      </c>
      <c r="K5" s="8">
        <f t="shared" ref="K5:K61" si="2">+H5-J5</f>
        <v>1206.810869565219</v>
      </c>
      <c r="L5" s="8">
        <f t="shared" ref="L5:L62" si="3">+K5/J5</f>
        <v>0.12058234050506919</v>
      </c>
    </row>
    <row r="6" spans="1:12">
      <c r="A6" s="5" t="s">
        <v>19</v>
      </c>
      <c r="B6" s="5" t="s">
        <v>14</v>
      </c>
      <c r="C6" s="6">
        <v>307692.30769230769</v>
      </c>
      <c r="D6" s="6">
        <v>892171</v>
      </c>
      <c r="E6" s="6">
        <f t="shared" si="0"/>
        <v>2.8995557500000002</v>
      </c>
      <c r="F6" s="5">
        <v>25</v>
      </c>
      <c r="G6" s="5" t="s">
        <v>20</v>
      </c>
      <c r="H6" s="6">
        <v>11402</v>
      </c>
      <c r="I6" s="6">
        <f t="shared" si="1"/>
        <v>456.08</v>
      </c>
      <c r="J6" s="5">
        <v>10165.949999999999</v>
      </c>
      <c r="K6" s="8">
        <f t="shared" si="2"/>
        <v>1236.0500000000011</v>
      </c>
      <c r="L6" s="8">
        <f t="shared" si="3"/>
        <v>0.1215872594297632</v>
      </c>
    </row>
    <row r="7" spans="1:12">
      <c r="A7" s="5" t="s">
        <v>21</v>
      </c>
      <c r="B7" s="5" t="s">
        <v>11</v>
      </c>
      <c r="C7" s="6">
        <v>288461.53846153844</v>
      </c>
      <c r="D7" s="6">
        <v>1058225</v>
      </c>
      <c r="E7" s="6">
        <f t="shared" si="0"/>
        <v>3.6685133333333337</v>
      </c>
      <c r="F7" s="5">
        <v>29</v>
      </c>
      <c r="G7" s="5" t="s">
        <v>22</v>
      </c>
      <c r="H7" s="6">
        <v>13524</v>
      </c>
      <c r="I7" s="6">
        <f t="shared" si="1"/>
        <v>466.34482758620692</v>
      </c>
      <c r="J7" s="5">
        <v>12063.224999999999</v>
      </c>
      <c r="K7" s="8">
        <f t="shared" si="2"/>
        <v>1460.7750000000015</v>
      </c>
      <c r="L7" s="8">
        <f t="shared" si="3"/>
        <v>0.12109323999179337</v>
      </c>
    </row>
    <row r="8" spans="1:12">
      <c r="A8" s="5" t="s">
        <v>23</v>
      </c>
      <c r="B8" s="5" t="s">
        <v>11</v>
      </c>
      <c r="C8" s="6">
        <v>259615.38461538462</v>
      </c>
      <c r="D8" s="6">
        <v>1308026</v>
      </c>
      <c r="E8" s="6">
        <f t="shared" si="0"/>
        <v>5.0383223703703699</v>
      </c>
      <c r="F8" s="5">
        <v>40</v>
      </c>
      <c r="G8" s="5" t="s">
        <v>22</v>
      </c>
      <c r="H8" s="6">
        <v>16717</v>
      </c>
      <c r="I8" s="6">
        <f t="shared" si="1"/>
        <v>417.92500000000001</v>
      </c>
      <c r="J8" s="5">
        <v>14928.099999999999</v>
      </c>
      <c r="K8" s="8">
        <f t="shared" si="2"/>
        <v>1788.9000000000015</v>
      </c>
      <c r="L8" s="8">
        <f t="shared" si="3"/>
        <v>0.11983440625397751</v>
      </c>
    </row>
    <row r="9" spans="1:12">
      <c r="A9" s="5" t="s">
        <v>24</v>
      </c>
      <c r="B9" s="5" t="s">
        <v>14</v>
      </c>
      <c r="C9" s="6">
        <v>250000</v>
      </c>
      <c r="D9" s="6">
        <v>1241412</v>
      </c>
      <c r="E9" s="6">
        <f t="shared" si="0"/>
        <v>4.9656479999999998</v>
      </c>
      <c r="F9" s="5">
        <v>24</v>
      </c>
      <c r="G9" s="5" t="s">
        <v>25</v>
      </c>
      <c r="H9" s="6">
        <v>9255</v>
      </c>
      <c r="I9" s="6">
        <f t="shared" si="1"/>
        <v>385.625</v>
      </c>
      <c r="J9" s="5">
        <v>8259.4499999999989</v>
      </c>
      <c r="K9" s="8">
        <f t="shared" si="2"/>
        <v>995.55000000000109</v>
      </c>
      <c r="L9" s="8">
        <f t="shared" si="3"/>
        <v>0.12053466029820402</v>
      </c>
    </row>
    <row r="10" spans="1:12">
      <c r="A10" s="5" t="s">
        <v>26</v>
      </c>
      <c r="B10" s="5" t="s">
        <v>11</v>
      </c>
      <c r="C10" s="6">
        <v>234615.38461538462</v>
      </c>
      <c r="D10" s="6">
        <v>1494349</v>
      </c>
      <c r="E10" s="6">
        <f t="shared" si="0"/>
        <v>6.3693563934426223</v>
      </c>
      <c r="F10" s="5">
        <v>23</v>
      </c>
      <c r="G10" s="5" t="s">
        <v>22</v>
      </c>
      <c r="H10" s="6">
        <v>11140</v>
      </c>
      <c r="I10" s="6">
        <f t="shared" si="1"/>
        <v>484.3478260869565</v>
      </c>
      <c r="J10" s="5">
        <v>9811.2999999999993</v>
      </c>
      <c r="K10" s="8">
        <f t="shared" si="2"/>
        <v>1328.7000000000007</v>
      </c>
      <c r="L10" s="8">
        <f t="shared" si="3"/>
        <v>0.13542547878466674</v>
      </c>
    </row>
    <row r="11" spans="1:12">
      <c r="A11" s="5" t="s">
        <v>27</v>
      </c>
      <c r="B11" s="5" t="s">
        <v>28</v>
      </c>
      <c r="C11" s="6">
        <v>232692.30769230769</v>
      </c>
      <c r="D11" s="9">
        <v>686680</v>
      </c>
      <c r="E11" s="6">
        <f t="shared" si="0"/>
        <v>2.9510214876033056</v>
      </c>
      <c r="F11" s="5">
        <v>26</v>
      </c>
      <c r="G11" s="5" t="s">
        <v>22</v>
      </c>
      <c r="H11" s="6">
        <v>8776</v>
      </c>
      <c r="I11" s="6">
        <f t="shared" si="1"/>
        <v>337.53846153846155</v>
      </c>
      <c r="J11" s="5">
        <v>7814.5999999999985</v>
      </c>
      <c r="K11" s="8">
        <f t="shared" si="2"/>
        <v>961.40000000000146</v>
      </c>
      <c r="L11" s="8">
        <f t="shared" si="3"/>
        <v>0.12302613057610136</v>
      </c>
    </row>
    <row r="12" spans="1:12">
      <c r="A12" s="5" t="s">
        <v>29</v>
      </c>
      <c r="B12" s="5" t="s">
        <v>14</v>
      </c>
      <c r="C12" s="6">
        <v>221153.84615384616</v>
      </c>
      <c r="D12" s="6">
        <v>583996</v>
      </c>
      <c r="E12" s="6">
        <f t="shared" si="0"/>
        <v>2.6406775652173913</v>
      </c>
      <c r="F12" s="5">
        <v>21</v>
      </c>
      <c r="G12" s="5" t="s">
        <v>22</v>
      </c>
      <c r="H12" s="6">
        <v>7463</v>
      </c>
      <c r="I12" s="6">
        <f t="shared" si="1"/>
        <v>355.38095238095241</v>
      </c>
      <c r="J12" s="5">
        <v>6670.8782608695647</v>
      </c>
      <c r="K12" s="8">
        <f t="shared" si="2"/>
        <v>792.12173913043534</v>
      </c>
      <c r="L12" s="8">
        <f t="shared" si="3"/>
        <v>0.11874324611451992</v>
      </c>
    </row>
    <row r="13" spans="1:12">
      <c r="A13" s="5" t="s">
        <v>30</v>
      </c>
      <c r="B13" s="5" t="s">
        <v>31</v>
      </c>
      <c r="C13" s="6">
        <v>200000</v>
      </c>
      <c r="D13" s="6">
        <v>994254</v>
      </c>
      <c r="E13" s="6">
        <f t="shared" si="0"/>
        <v>4.9712699999999996</v>
      </c>
      <c r="F13" s="5">
        <v>24</v>
      </c>
      <c r="G13" s="5" t="s">
        <v>32</v>
      </c>
      <c r="H13" s="6">
        <v>7412</v>
      </c>
      <c r="I13" s="6">
        <f t="shared" si="1"/>
        <v>308.83333333333331</v>
      </c>
      <c r="J13" s="5">
        <v>6607.15</v>
      </c>
      <c r="K13" s="8">
        <f t="shared" si="2"/>
        <v>804.85000000000036</v>
      </c>
      <c r="L13" s="8">
        <f t="shared" si="3"/>
        <v>0.12181500344323959</v>
      </c>
    </row>
    <row r="14" spans="1:12">
      <c r="A14" s="5" t="s">
        <v>33</v>
      </c>
      <c r="B14" s="5" t="s">
        <v>34</v>
      </c>
      <c r="C14" s="6">
        <v>173076.92307692306</v>
      </c>
      <c r="D14" s="6">
        <v>860481</v>
      </c>
      <c r="E14" s="6">
        <f t="shared" si="0"/>
        <v>4.9716680000000002</v>
      </c>
      <c r="F14" s="5">
        <v>22</v>
      </c>
      <c r="G14" s="5" t="s">
        <v>22</v>
      </c>
      <c r="H14" s="6">
        <v>6415</v>
      </c>
      <c r="I14" s="6">
        <f t="shared" si="1"/>
        <v>291.59090909090907</v>
      </c>
      <c r="J14" s="5">
        <v>5718.4749999999985</v>
      </c>
      <c r="K14" s="8">
        <f t="shared" si="2"/>
        <v>696.52500000000146</v>
      </c>
      <c r="L14" s="8">
        <f t="shared" si="3"/>
        <v>0.12180257848464873</v>
      </c>
    </row>
    <row r="15" spans="1:12">
      <c r="A15" s="5" t="s">
        <v>35</v>
      </c>
      <c r="B15" s="5" t="s">
        <v>36</v>
      </c>
      <c r="C15" s="6">
        <v>169423.07692307694</v>
      </c>
      <c r="D15" s="6">
        <v>1156909</v>
      </c>
      <c r="E15" s="6">
        <f t="shared" si="0"/>
        <v>6.8285207718501697</v>
      </c>
      <c r="F15" s="5">
        <v>14</v>
      </c>
      <c r="G15" s="5" t="s">
        <v>37</v>
      </c>
      <c r="H15" s="6">
        <v>4928</v>
      </c>
      <c r="I15" s="6">
        <f t="shared" si="1"/>
        <v>352</v>
      </c>
      <c r="J15" s="5">
        <v>4394.1749999999993</v>
      </c>
      <c r="K15" s="8">
        <f t="shared" si="2"/>
        <v>533.82500000000073</v>
      </c>
      <c r="L15" s="8">
        <f t="shared" si="3"/>
        <v>0.12148469280354124</v>
      </c>
    </row>
    <row r="16" spans="1:12">
      <c r="A16" s="5" t="s">
        <v>38</v>
      </c>
      <c r="B16" s="5" t="s">
        <v>11</v>
      </c>
      <c r="C16" s="6">
        <v>134615.38461538462</v>
      </c>
      <c r="D16" s="6">
        <v>555073</v>
      </c>
      <c r="E16" s="6">
        <f t="shared" si="0"/>
        <v>4.1233994285714282</v>
      </c>
      <c r="F16" s="5">
        <v>6</v>
      </c>
      <c r="G16" s="5" t="s">
        <v>37</v>
      </c>
      <c r="H16" s="6">
        <v>2365</v>
      </c>
      <c r="I16" s="6">
        <f t="shared" si="1"/>
        <v>394.16666666666669</v>
      </c>
      <c r="J16" s="5">
        <v>2114.5749999999998</v>
      </c>
      <c r="K16" s="8">
        <f t="shared" si="2"/>
        <v>250.42500000000018</v>
      </c>
      <c r="L16" s="8">
        <f t="shared" si="3"/>
        <v>0.11842805291843524</v>
      </c>
    </row>
    <row r="17" spans="1:12">
      <c r="A17" s="5" t="s">
        <v>39</v>
      </c>
      <c r="B17" s="5" t="s">
        <v>40</v>
      </c>
      <c r="C17" s="6">
        <v>119230.76923076923</v>
      </c>
      <c r="D17" s="6">
        <v>437717</v>
      </c>
      <c r="E17" s="6">
        <f t="shared" si="0"/>
        <v>3.6711748387096774</v>
      </c>
      <c r="F17" s="5">
        <v>17</v>
      </c>
      <c r="G17" s="5" t="s">
        <v>37</v>
      </c>
      <c r="H17" s="6">
        <v>5594</v>
      </c>
      <c r="I17" s="6">
        <f t="shared" si="1"/>
        <v>329.05882352941177</v>
      </c>
      <c r="J17" s="5">
        <v>4986.625</v>
      </c>
      <c r="K17" s="8">
        <f t="shared" si="2"/>
        <v>607.375</v>
      </c>
      <c r="L17" s="8">
        <f t="shared" si="3"/>
        <v>0.12180081718597248</v>
      </c>
    </row>
    <row r="18" spans="1:12">
      <c r="A18" s="5" t="s">
        <v>41</v>
      </c>
      <c r="B18" s="5" t="s">
        <v>42</v>
      </c>
      <c r="C18" s="6">
        <v>90384.61538461539</v>
      </c>
      <c r="D18" s="6">
        <v>332270</v>
      </c>
      <c r="E18" s="6">
        <f t="shared" si="0"/>
        <v>3.6761787234042549</v>
      </c>
      <c r="F18" s="5">
        <v>12</v>
      </c>
      <c r="G18" s="5" t="s">
        <v>37</v>
      </c>
      <c r="H18" s="6">
        <v>4246</v>
      </c>
      <c r="I18" s="6">
        <f t="shared" si="1"/>
        <v>353.83333333333331</v>
      </c>
      <c r="J18" s="5">
        <v>3780.2</v>
      </c>
      <c r="K18" s="8">
        <f t="shared" si="2"/>
        <v>465.80000000000018</v>
      </c>
      <c r="L18" s="8">
        <f t="shared" si="3"/>
        <v>0.12322099359822238</v>
      </c>
    </row>
    <row r="19" spans="1:12">
      <c r="A19" s="5" t="s">
        <v>43</v>
      </c>
      <c r="B19" s="5" t="s">
        <v>44</v>
      </c>
      <c r="C19" s="6">
        <v>190757.82692307694</v>
      </c>
      <c r="D19" s="6">
        <v>671155</v>
      </c>
      <c r="E19" s="6">
        <f t="shared" si="0"/>
        <v>3.5183615310874932</v>
      </c>
      <c r="F19" s="5">
        <v>13</v>
      </c>
      <c r="G19" s="5" t="s">
        <v>18</v>
      </c>
      <c r="H19" s="6">
        <v>5003</v>
      </c>
      <c r="I19" s="6">
        <f t="shared" si="1"/>
        <v>384.84615384615387</v>
      </c>
      <c r="J19" s="5">
        <v>4472</v>
      </c>
      <c r="K19" s="8">
        <f t="shared" si="2"/>
        <v>531</v>
      </c>
      <c r="L19" s="8">
        <f t="shared" si="3"/>
        <v>0.11873881932021467</v>
      </c>
    </row>
    <row r="20" spans="1:12">
      <c r="A20" s="5" t="s">
        <v>45</v>
      </c>
      <c r="B20" s="5" t="s">
        <v>46</v>
      </c>
      <c r="C20" s="6">
        <v>144653.84615384616</v>
      </c>
      <c r="D20" s="6">
        <v>417516</v>
      </c>
      <c r="E20" s="6">
        <f t="shared" si="0"/>
        <v>2.8863110874767348</v>
      </c>
      <c r="F20" s="5">
        <v>17</v>
      </c>
      <c r="G20" s="5" t="s">
        <v>18</v>
      </c>
      <c r="H20" s="6">
        <v>6155</v>
      </c>
      <c r="I20" s="6">
        <f t="shared" si="1"/>
        <v>362.05882352941177</v>
      </c>
      <c r="J20" s="5">
        <v>5848</v>
      </c>
      <c r="K20" s="8">
        <f t="shared" si="2"/>
        <v>307</v>
      </c>
      <c r="L20" s="8">
        <f t="shared" si="3"/>
        <v>5.2496580027359782E-2</v>
      </c>
    </row>
    <row r="21" spans="1:12">
      <c r="A21" s="5" t="s">
        <v>47</v>
      </c>
      <c r="B21" s="5" t="s">
        <v>48</v>
      </c>
      <c r="C21" s="6">
        <v>250000</v>
      </c>
      <c r="D21" s="6">
        <v>481263</v>
      </c>
      <c r="E21" s="6">
        <f t="shared" si="0"/>
        <v>1.925052</v>
      </c>
      <c r="F21" s="5">
        <v>16</v>
      </c>
      <c r="G21" s="5" t="s">
        <v>49</v>
      </c>
      <c r="H21" s="6">
        <v>6150</v>
      </c>
      <c r="I21" s="6">
        <f t="shared" si="1"/>
        <v>384.375</v>
      </c>
      <c r="J21" s="5">
        <v>4472</v>
      </c>
      <c r="K21" s="8">
        <f t="shared" si="2"/>
        <v>1678</v>
      </c>
      <c r="L21" s="8">
        <f t="shared" si="3"/>
        <v>0.37522361359570661</v>
      </c>
    </row>
    <row r="22" spans="1:12">
      <c r="A22" s="5" t="s">
        <v>50</v>
      </c>
      <c r="B22" s="5" t="s">
        <v>51</v>
      </c>
      <c r="C22" s="6">
        <v>201923.07692307694</v>
      </c>
      <c r="D22" s="6">
        <v>773388</v>
      </c>
      <c r="E22" s="6">
        <f t="shared" si="0"/>
        <v>3.8301119999999997</v>
      </c>
      <c r="F22" s="5">
        <v>15</v>
      </c>
      <c r="G22" s="5" t="s">
        <v>49</v>
      </c>
      <c r="H22" s="6">
        <v>5766</v>
      </c>
      <c r="I22" s="6">
        <f t="shared" si="1"/>
        <v>384.4</v>
      </c>
      <c r="J22" s="5">
        <v>5160</v>
      </c>
      <c r="K22" s="8">
        <f t="shared" si="2"/>
        <v>606</v>
      </c>
      <c r="L22" s="8">
        <f t="shared" si="3"/>
        <v>0.11744186046511627</v>
      </c>
    </row>
    <row r="23" spans="1:12">
      <c r="A23" s="5" t="s">
        <v>52</v>
      </c>
      <c r="B23" s="5" t="s">
        <v>44</v>
      </c>
      <c r="C23" s="6">
        <v>201923.07692307694</v>
      </c>
      <c r="D23" s="6">
        <v>824947</v>
      </c>
      <c r="E23" s="6">
        <f t="shared" si="0"/>
        <v>4.0854518095238088</v>
      </c>
      <c r="F23" s="5">
        <v>16</v>
      </c>
      <c r="G23" s="5" t="s">
        <v>49</v>
      </c>
      <c r="H23" s="6">
        <v>6150</v>
      </c>
      <c r="I23" s="6">
        <f t="shared" si="1"/>
        <v>384.375</v>
      </c>
      <c r="J23" s="5">
        <v>5504</v>
      </c>
      <c r="K23" s="8">
        <f t="shared" si="2"/>
        <v>646</v>
      </c>
      <c r="L23" s="8">
        <f t="shared" si="3"/>
        <v>0.11736918604651163</v>
      </c>
    </row>
    <row r="24" spans="1:12">
      <c r="A24" s="5" t="s">
        <v>53</v>
      </c>
      <c r="B24" s="5" t="s">
        <v>54</v>
      </c>
      <c r="C24" s="6">
        <v>173076.92307692306</v>
      </c>
      <c r="D24" s="6">
        <v>515592</v>
      </c>
      <c r="E24" s="6">
        <f t="shared" si="0"/>
        <v>2.9789760000000003</v>
      </c>
      <c r="F24" s="5">
        <v>10</v>
      </c>
      <c r="G24" s="5" t="s">
        <v>49</v>
      </c>
      <c r="H24" s="6">
        <v>3844</v>
      </c>
      <c r="I24" s="6">
        <f t="shared" si="1"/>
        <v>384.4</v>
      </c>
      <c r="J24" s="5">
        <v>3440</v>
      </c>
      <c r="K24" s="8">
        <f t="shared" si="2"/>
        <v>404</v>
      </c>
      <c r="L24" s="8">
        <f t="shared" si="3"/>
        <v>0.11744186046511627</v>
      </c>
    </row>
    <row r="25" spans="1:12">
      <c r="A25" s="5" t="s">
        <v>55</v>
      </c>
      <c r="B25" s="5" t="s">
        <v>51</v>
      </c>
      <c r="C25" s="6">
        <v>159615.38461538462</v>
      </c>
      <c r="D25" s="6">
        <v>721829</v>
      </c>
      <c r="E25" s="6">
        <f t="shared" si="0"/>
        <v>4.5223021686746989</v>
      </c>
      <c r="F25" s="5">
        <v>14</v>
      </c>
      <c r="G25" s="5" t="s">
        <v>49</v>
      </c>
      <c r="H25" s="6">
        <v>5381</v>
      </c>
      <c r="I25" s="6">
        <f t="shared" si="1"/>
        <v>384.35714285714283</v>
      </c>
      <c r="J25" s="5">
        <v>4816</v>
      </c>
      <c r="K25" s="8">
        <f t="shared" si="2"/>
        <v>565</v>
      </c>
      <c r="L25" s="8">
        <f t="shared" si="3"/>
        <v>0.1173172757475083</v>
      </c>
    </row>
    <row r="26" spans="1:12">
      <c r="A26" s="5" t="s">
        <v>56</v>
      </c>
      <c r="B26" s="5" t="s">
        <v>11</v>
      </c>
      <c r="C26" s="6">
        <v>153846.15384615384</v>
      </c>
      <c r="D26" s="6">
        <v>1753013</v>
      </c>
      <c r="E26" s="6">
        <f t="shared" si="0"/>
        <v>11.394584500000001</v>
      </c>
      <c r="F26" s="5">
        <v>34</v>
      </c>
      <c r="G26" s="5" t="s">
        <v>49</v>
      </c>
      <c r="H26" s="6">
        <v>13069</v>
      </c>
      <c r="I26" s="6">
        <f t="shared" si="1"/>
        <v>384.38235294117646</v>
      </c>
      <c r="J26" s="5">
        <v>11696</v>
      </c>
      <c r="K26" s="8">
        <f t="shared" si="2"/>
        <v>1373</v>
      </c>
      <c r="L26" s="8">
        <f t="shared" si="3"/>
        <v>0.117390560875513</v>
      </c>
    </row>
    <row r="27" spans="1:12">
      <c r="A27" s="5" t="s">
        <v>57</v>
      </c>
      <c r="B27" s="5" t="s">
        <v>58</v>
      </c>
      <c r="C27" s="6">
        <v>119230.76923076923</v>
      </c>
      <c r="D27" s="6">
        <v>515592</v>
      </c>
      <c r="E27" s="6">
        <f t="shared" si="0"/>
        <v>4.3243200000000002</v>
      </c>
      <c r="F27" s="5">
        <v>10</v>
      </c>
      <c r="G27" s="5" t="s">
        <v>49</v>
      </c>
      <c r="H27" s="6">
        <v>3844</v>
      </c>
      <c r="I27" s="6">
        <f t="shared" si="1"/>
        <v>384.4</v>
      </c>
      <c r="J27" s="5">
        <v>3440</v>
      </c>
      <c r="K27" s="8">
        <f t="shared" si="2"/>
        <v>404</v>
      </c>
      <c r="L27" s="8">
        <f t="shared" si="3"/>
        <v>0.11744186046511627</v>
      </c>
    </row>
    <row r="28" spans="1:12">
      <c r="A28" s="5" t="s">
        <v>59</v>
      </c>
      <c r="B28" s="5" t="s">
        <v>14</v>
      </c>
      <c r="C28" s="6">
        <v>115385</v>
      </c>
      <c r="D28" s="6">
        <v>567270</v>
      </c>
      <c r="E28" s="6">
        <f t="shared" si="0"/>
        <v>4.9163236122546259</v>
      </c>
      <c r="F28" s="5">
        <v>11</v>
      </c>
      <c r="G28" s="5"/>
      <c r="H28" s="6">
        <v>4229</v>
      </c>
      <c r="I28" s="6">
        <f t="shared" si="1"/>
        <v>384.45454545454544</v>
      </c>
      <c r="J28" s="5"/>
      <c r="K28" s="8"/>
      <c r="L28" s="8"/>
    </row>
    <row r="29" spans="1:12">
      <c r="A29" s="5" t="s">
        <v>60</v>
      </c>
      <c r="B29" s="5" t="s">
        <v>61</v>
      </c>
      <c r="C29" s="6">
        <v>96153.846153846156</v>
      </c>
      <c r="D29" s="6">
        <v>637602</v>
      </c>
      <c r="E29" s="6">
        <f t="shared" si="0"/>
        <v>6.6310608000000002</v>
      </c>
      <c r="F29" s="5">
        <v>17</v>
      </c>
      <c r="G29" s="5" t="s">
        <v>49</v>
      </c>
      <c r="H29" s="6">
        <v>6540</v>
      </c>
      <c r="I29" s="6">
        <f t="shared" si="1"/>
        <v>384.70588235294116</v>
      </c>
      <c r="J29" s="5">
        <v>5848</v>
      </c>
      <c r="K29" s="8">
        <f t="shared" si="2"/>
        <v>692</v>
      </c>
      <c r="L29" s="8">
        <f t="shared" si="3"/>
        <v>0.11833105335157319</v>
      </c>
    </row>
    <row r="30" spans="1:12">
      <c r="A30" s="5" t="s">
        <v>62</v>
      </c>
      <c r="B30" s="5" t="s">
        <v>11</v>
      </c>
      <c r="C30" s="6">
        <v>86538.461538461532</v>
      </c>
      <c r="D30" s="6">
        <v>450072</v>
      </c>
      <c r="E30" s="6">
        <f t="shared" si="0"/>
        <v>5.2008320000000001</v>
      </c>
      <c r="F30" s="5">
        <v>12</v>
      </c>
      <c r="G30" s="5" t="s">
        <v>49</v>
      </c>
      <c r="H30" s="6">
        <v>4616</v>
      </c>
      <c r="I30" s="6">
        <f t="shared" si="1"/>
        <v>384.66666666666669</v>
      </c>
      <c r="J30" s="5">
        <v>4128</v>
      </c>
      <c r="K30" s="8">
        <f t="shared" si="2"/>
        <v>488</v>
      </c>
      <c r="L30" s="8">
        <f t="shared" si="3"/>
        <v>0.11821705426356589</v>
      </c>
    </row>
    <row r="31" spans="1:12">
      <c r="A31" s="5" t="s">
        <v>63</v>
      </c>
      <c r="B31" s="5" t="s">
        <v>64</v>
      </c>
      <c r="C31" s="6">
        <v>84615.38461538461</v>
      </c>
      <c r="D31" s="6">
        <v>670270</v>
      </c>
      <c r="E31" s="6">
        <f t="shared" si="0"/>
        <v>7.9213727272727281</v>
      </c>
      <c r="F31" s="5">
        <v>13</v>
      </c>
      <c r="G31" s="5" t="s">
        <v>49</v>
      </c>
      <c r="H31" s="6">
        <v>4997</v>
      </c>
      <c r="I31" s="6">
        <f t="shared" si="1"/>
        <v>384.38461538461536</v>
      </c>
      <c r="J31" s="5">
        <v>4472</v>
      </c>
      <c r="K31" s="8">
        <f t="shared" si="2"/>
        <v>525</v>
      </c>
      <c r="L31" s="8">
        <f t="shared" si="3"/>
        <v>0.11739713774597496</v>
      </c>
    </row>
    <row r="32" spans="1:12">
      <c r="A32" s="5" t="s">
        <v>65</v>
      </c>
      <c r="B32" s="5" t="s">
        <v>11</v>
      </c>
      <c r="C32" s="6">
        <v>78846.153846153844</v>
      </c>
      <c r="D32" s="6">
        <v>600096</v>
      </c>
      <c r="E32" s="6">
        <f t="shared" si="0"/>
        <v>7.6109736585365857</v>
      </c>
      <c r="F32" s="5">
        <v>16</v>
      </c>
      <c r="G32" s="5" t="s">
        <v>49</v>
      </c>
      <c r="H32" s="6">
        <v>6155</v>
      </c>
      <c r="I32" s="6">
        <f t="shared" si="1"/>
        <v>384.6875</v>
      </c>
      <c r="J32" s="5">
        <v>5504</v>
      </c>
      <c r="K32" s="8">
        <f t="shared" si="2"/>
        <v>651</v>
      </c>
      <c r="L32" s="8">
        <f t="shared" si="3"/>
        <v>0.11827761627906977</v>
      </c>
    </row>
    <row r="33" spans="1:12">
      <c r="A33" s="5" t="s">
        <v>66</v>
      </c>
      <c r="B33" s="5" t="s">
        <v>11</v>
      </c>
      <c r="C33" s="6">
        <v>76923.076923076922</v>
      </c>
      <c r="D33" s="6">
        <v>515592</v>
      </c>
      <c r="E33" s="6">
        <f t="shared" si="0"/>
        <v>6.7026960000000004</v>
      </c>
      <c r="F33" s="5">
        <v>10</v>
      </c>
      <c r="G33" s="5" t="s">
        <v>49</v>
      </c>
      <c r="H33" s="6">
        <v>3844</v>
      </c>
      <c r="I33" s="6">
        <f t="shared" si="1"/>
        <v>384.4</v>
      </c>
      <c r="J33" s="5">
        <v>3440</v>
      </c>
      <c r="K33" s="8">
        <f t="shared" si="2"/>
        <v>404</v>
      </c>
      <c r="L33" s="8">
        <f t="shared" si="3"/>
        <v>0.11744186046511627</v>
      </c>
    </row>
    <row r="34" spans="1:12">
      <c r="A34" s="5" t="s">
        <v>67</v>
      </c>
      <c r="B34" s="5" t="s">
        <v>31</v>
      </c>
      <c r="C34" s="6">
        <v>67307.692307692312</v>
      </c>
      <c r="D34" s="6">
        <v>464033</v>
      </c>
      <c r="E34" s="6">
        <f t="shared" si="0"/>
        <v>6.8942045714285713</v>
      </c>
      <c r="F34" s="5">
        <v>9</v>
      </c>
      <c r="G34" s="5" t="s">
        <v>49</v>
      </c>
      <c r="H34" s="6">
        <v>3459</v>
      </c>
      <c r="I34" s="6">
        <f t="shared" si="1"/>
        <v>384.33333333333331</v>
      </c>
      <c r="J34" s="5">
        <v>3096</v>
      </c>
      <c r="K34" s="8">
        <f t="shared" si="2"/>
        <v>363</v>
      </c>
      <c r="L34" s="8">
        <f t="shared" si="3"/>
        <v>0.11724806201550388</v>
      </c>
    </row>
    <row r="35" spans="1:12">
      <c r="A35" s="5" t="s">
        <v>68</v>
      </c>
      <c r="B35" s="5" t="s">
        <v>69</v>
      </c>
      <c r="C35" s="6">
        <v>57692.307692307695</v>
      </c>
      <c r="D35" s="6">
        <v>412474</v>
      </c>
      <c r="E35" s="6">
        <f t="shared" si="0"/>
        <v>7.1495493333333329</v>
      </c>
      <c r="F35" s="5">
        <v>8</v>
      </c>
      <c r="G35" s="5" t="s">
        <v>49</v>
      </c>
      <c r="H35" s="6">
        <v>3075</v>
      </c>
      <c r="I35" s="6">
        <f t="shared" si="1"/>
        <v>384.375</v>
      </c>
      <c r="J35" s="5">
        <v>2752</v>
      </c>
      <c r="K35" s="8">
        <f t="shared" si="2"/>
        <v>323</v>
      </c>
      <c r="L35" s="8">
        <f t="shared" si="3"/>
        <v>0.11736918604651163</v>
      </c>
    </row>
    <row r="36" spans="1:12">
      <c r="A36" s="5" t="s">
        <v>70</v>
      </c>
      <c r="B36" s="5" t="s">
        <v>11</v>
      </c>
      <c r="C36" s="6">
        <v>40384.615384615383</v>
      </c>
      <c r="D36" s="6">
        <v>464033</v>
      </c>
      <c r="E36" s="6">
        <f t="shared" si="0"/>
        <v>11.490340952380953</v>
      </c>
      <c r="F36" s="5">
        <v>9</v>
      </c>
      <c r="G36" s="5" t="s">
        <v>49</v>
      </c>
      <c r="H36" s="6">
        <v>3459</v>
      </c>
      <c r="I36" s="6">
        <f t="shared" si="1"/>
        <v>384.33333333333331</v>
      </c>
      <c r="J36" s="5">
        <v>3096</v>
      </c>
      <c r="K36" s="8">
        <f t="shared" si="2"/>
        <v>363</v>
      </c>
      <c r="L36" s="8">
        <f t="shared" si="3"/>
        <v>0.11724806201550388</v>
      </c>
    </row>
    <row r="37" spans="1:12">
      <c r="A37" t="s">
        <v>71</v>
      </c>
      <c r="B37" t="s">
        <v>31</v>
      </c>
      <c r="C37" s="10">
        <v>42307.692307692305</v>
      </c>
      <c r="D37" s="10">
        <v>197285</v>
      </c>
      <c r="E37" s="10">
        <f t="shared" si="0"/>
        <v>4.6631</v>
      </c>
      <c r="F37">
        <v>3</v>
      </c>
      <c r="G37" t="s">
        <v>18</v>
      </c>
      <c r="H37" s="10">
        <v>840</v>
      </c>
      <c r="I37" s="10">
        <f t="shared" si="1"/>
        <v>280</v>
      </c>
      <c r="J37">
        <v>750</v>
      </c>
      <c r="K37" s="11">
        <f t="shared" si="2"/>
        <v>90</v>
      </c>
      <c r="L37" s="11">
        <f t="shared" si="3"/>
        <v>0.12</v>
      </c>
    </row>
    <row r="38" spans="1:12">
      <c r="A38" s="5" t="s">
        <v>72</v>
      </c>
      <c r="B38" s="5" t="s">
        <v>11</v>
      </c>
      <c r="C38" s="6">
        <v>192308</v>
      </c>
      <c r="D38" s="6">
        <v>291468</v>
      </c>
      <c r="E38" s="6">
        <f t="shared" si="0"/>
        <v>1.5156311749901201</v>
      </c>
      <c r="F38" s="5">
        <v>10</v>
      </c>
      <c r="G38" s="5"/>
      <c r="H38" s="6">
        <v>3380</v>
      </c>
      <c r="I38" s="6">
        <f t="shared" si="1"/>
        <v>338</v>
      </c>
      <c r="J38" s="5"/>
      <c r="K38" s="8"/>
      <c r="L38" s="8"/>
    </row>
    <row r="39" spans="1:12">
      <c r="A39" s="5" t="s">
        <v>73</v>
      </c>
      <c r="B39" s="5" t="s">
        <v>74</v>
      </c>
      <c r="C39" s="6">
        <v>125000</v>
      </c>
      <c r="D39" s="6"/>
      <c r="E39" s="6"/>
      <c r="F39" s="5">
        <v>10</v>
      </c>
      <c r="G39" s="5"/>
      <c r="H39" s="6">
        <v>3380</v>
      </c>
      <c r="I39" s="6">
        <f t="shared" si="1"/>
        <v>338</v>
      </c>
      <c r="J39" s="5"/>
      <c r="K39" s="8"/>
      <c r="L39" s="8"/>
    </row>
    <row r="40" spans="1:12">
      <c r="A40" t="s">
        <v>75</v>
      </c>
      <c r="B40" t="s">
        <v>11</v>
      </c>
      <c r="C40" s="10">
        <v>173076.92307692306</v>
      </c>
      <c r="D40" s="10">
        <v>412566</v>
      </c>
      <c r="E40" s="10">
        <f t="shared" si="0"/>
        <v>2.3837146666666666</v>
      </c>
      <c r="F40">
        <v>11</v>
      </c>
      <c r="G40" t="s">
        <v>49</v>
      </c>
      <c r="H40" s="10">
        <v>3076</v>
      </c>
      <c r="I40" s="10">
        <f t="shared" si="1"/>
        <v>279.63636363636363</v>
      </c>
      <c r="J40">
        <v>2750</v>
      </c>
      <c r="K40" s="11">
        <f t="shared" si="2"/>
        <v>326</v>
      </c>
      <c r="L40" s="11">
        <f t="shared" si="3"/>
        <v>0.11854545454545455</v>
      </c>
    </row>
    <row r="41" spans="1:12">
      <c r="A41" t="s">
        <v>76</v>
      </c>
      <c r="B41" t="s">
        <v>69</v>
      </c>
      <c r="C41" s="10">
        <v>144230.76923076922</v>
      </c>
      <c r="D41" s="10">
        <v>590720</v>
      </c>
      <c r="E41" s="10">
        <f t="shared" si="0"/>
        <v>4.095658666666667</v>
      </c>
      <c r="F41">
        <v>9</v>
      </c>
      <c r="G41" t="s">
        <v>49</v>
      </c>
      <c r="H41" s="10">
        <v>2517</v>
      </c>
      <c r="I41" s="10">
        <f t="shared" si="1"/>
        <v>279.66666666666669</v>
      </c>
      <c r="J41">
        <v>2250</v>
      </c>
      <c r="K41" s="11">
        <f t="shared" si="2"/>
        <v>267</v>
      </c>
      <c r="L41" s="11">
        <f t="shared" si="3"/>
        <v>0.11866666666666667</v>
      </c>
    </row>
    <row r="42" spans="1:12">
      <c r="A42" t="s">
        <v>77</v>
      </c>
      <c r="B42" t="s">
        <v>28</v>
      </c>
      <c r="C42" s="10">
        <v>119230.76923076923</v>
      </c>
      <c r="D42" s="10">
        <v>450072</v>
      </c>
      <c r="E42" s="10">
        <f t="shared" si="0"/>
        <v>3.7747974193548388</v>
      </c>
      <c r="F42">
        <v>12</v>
      </c>
      <c r="G42" t="s">
        <v>49</v>
      </c>
      <c r="H42" s="10">
        <v>3356</v>
      </c>
      <c r="I42" s="10">
        <f t="shared" si="1"/>
        <v>279.66666666666669</v>
      </c>
      <c r="J42">
        <v>3000</v>
      </c>
      <c r="K42" s="11">
        <f t="shared" si="2"/>
        <v>356</v>
      </c>
      <c r="L42" s="11">
        <f t="shared" si="3"/>
        <v>0.11866666666666667</v>
      </c>
    </row>
    <row r="43" spans="1:12">
      <c r="A43" t="s">
        <v>78</v>
      </c>
      <c r="B43" t="s">
        <v>14</v>
      </c>
      <c r="C43" s="10">
        <v>105769.23076923077</v>
      </c>
      <c r="D43" s="10">
        <v>562590</v>
      </c>
      <c r="E43" s="10">
        <f t="shared" si="0"/>
        <v>5.3190327272727274</v>
      </c>
      <c r="F43">
        <v>15</v>
      </c>
      <c r="G43" t="s">
        <v>49</v>
      </c>
      <c r="H43" s="10">
        <v>4194</v>
      </c>
      <c r="I43" s="10">
        <f t="shared" si="1"/>
        <v>279.60000000000002</v>
      </c>
      <c r="J43">
        <v>3750</v>
      </c>
      <c r="K43" s="11">
        <f t="shared" si="2"/>
        <v>444</v>
      </c>
      <c r="L43" s="11">
        <f t="shared" si="3"/>
        <v>0.11840000000000001</v>
      </c>
    </row>
    <row r="44" spans="1:12">
      <c r="A44" t="s">
        <v>79</v>
      </c>
      <c r="B44" t="s">
        <v>44</v>
      </c>
      <c r="C44" s="10">
        <v>96153.846153846156</v>
      </c>
      <c r="D44" s="10">
        <v>450072</v>
      </c>
      <c r="E44" s="10">
        <f t="shared" si="0"/>
        <v>4.6807487999999999</v>
      </c>
      <c r="F44">
        <v>12</v>
      </c>
      <c r="G44" t="s">
        <v>49</v>
      </c>
      <c r="H44" s="10">
        <v>3356</v>
      </c>
      <c r="I44" s="10">
        <f t="shared" si="1"/>
        <v>279.66666666666669</v>
      </c>
      <c r="J44">
        <v>3000</v>
      </c>
      <c r="K44" s="11">
        <f t="shared" si="2"/>
        <v>356</v>
      </c>
      <c r="L44" s="11">
        <f t="shared" si="3"/>
        <v>0.11866666666666667</v>
      </c>
    </row>
    <row r="45" spans="1:12">
      <c r="A45" t="s">
        <v>80</v>
      </c>
      <c r="B45" t="s">
        <v>28</v>
      </c>
      <c r="C45" s="10">
        <v>96153.846153846156</v>
      </c>
      <c r="D45" s="10">
        <v>565355</v>
      </c>
      <c r="E45" s="10">
        <f t="shared" si="0"/>
        <v>5.8796919999999995</v>
      </c>
      <c r="F45">
        <v>10</v>
      </c>
      <c r="G45" t="s">
        <v>49</v>
      </c>
      <c r="H45" s="10">
        <v>2796</v>
      </c>
      <c r="I45" s="10">
        <f t="shared" si="1"/>
        <v>279.60000000000002</v>
      </c>
      <c r="J45">
        <v>2500</v>
      </c>
      <c r="K45" s="11">
        <f t="shared" si="2"/>
        <v>296</v>
      </c>
      <c r="L45" s="11">
        <f t="shared" si="3"/>
        <v>0.11840000000000001</v>
      </c>
    </row>
    <row r="46" spans="1:12">
      <c r="A46" t="s">
        <v>81</v>
      </c>
      <c r="B46" t="s">
        <v>17</v>
      </c>
      <c r="C46" s="10">
        <v>86538.461538461532</v>
      </c>
      <c r="D46" s="10">
        <v>562590</v>
      </c>
      <c r="E46" s="10">
        <f t="shared" si="0"/>
        <v>6.5010400000000006</v>
      </c>
      <c r="F46">
        <v>15</v>
      </c>
      <c r="G46" t="s">
        <v>49</v>
      </c>
      <c r="H46" s="10">
        <v>4194</v>
      </c>
      <c r="I46" s="10">
        <f t="shared" si="1"/>
        <v>279.60000000000002</v>
      </c>
      <c r="J46">
        <v>3750</v>
      </c>
      <c r="K46" s="11">
        <f t="shared" si="2"/>
        <v>444</v>
      </c>
      <c r="L46" s="11">
        <f t="shared" si="3"/>
        <v>0.11840000000000001</v>
      </c>
    </row>
    <row r="47" spans="1:12">
      <c r="A47" t="s">
        <v>82</v>
      </c>
      <c r="B47" t="s">
        <v>11</v>
      </c>
      <c r="C47" s="10">
        <v>86538.461538461532</v>
      </c>
      <c r="D47" s="10">
        <v>412566</v>
      </c>
      <c r="E47" s="10">
        <f t="shared" si="0"/>
        <v>4.7674293333333333</v>
      </c>
      <c r="F47">
        <v>11</v>
      </c>
      <c r="G47" t="s">
        <v>49</v>
      </c>
      <c r="H47" s="10">
        <v>3076</v>
      </c>
      <c r="I47" s="10">
        <f t="shared" si="1"/>
        <v>279.63636363636363</v>
      </c>
      <c r="J47">
        <v>2750</v>
      </c>
      <c r="K47" s="11">
        <f t="shared" si="2"/>
        <v>326</v>
      </c>
      <c r="L47" s="11">
        <f t="shared" si="3"/>
        <v>0.11854545454545455</v>
      </c>
    </row>
    <row r="48" spans="1:12">
      <c r="A48" t="s">
        <v>83</v>
      </c>
      <c r="B48" t="s">
        <v>48</v>
      </c>
      <c r="C48" s="10">
        <v>86538.461538461532</v>
      </c>
      <c r="D48" s="10">
        <v>412566</v>
      </c>
      <c r="E48" s="10">
        <f t="shared" si="0"/>
        <v>4.7674293333333333</v>
      </c>
      <c r="F48">
        <v>11</v>
      </c>
      <c r="G48" t="s">
        <v>49</v>
      </c>
      <c r="H48" s="10">
        <v>3076</v>
      </c>
      <c r="I48" s="10">
        <f t="shared" si="1"/>
        <v>279.63636363636363</v>
      </c>
      <c r="J48">
        <v>2750</v>
      </c>
      <c r="K48" s="11">
        <f t="shared" si="2"/>
        <v>326</v>
      </c>
      <c r="L48" s="11">
        <f t="shared" si="3"/>
        <v>0.11854545454545455</v>
      </c>
    </row>
    <row r="49" spans="1:12">
      <c r="A49" t="s">
        <v>84</v>
      </c>
      <c r="B49" t="s">
        <v>85</v>
      </c>
      <c r="C49" s="10">
        <v>76923.076923076922</v>
      </c>
      <c r="D49" s="10">
        <v>450072</v>
      </c>
      <c r="E49" s="10">
        <f t="shared" si="0"/>
        <v>5.8509359999999999</v>
      </c>
      <c r="F49">
        <v>12</v>
      </c>
      <c r="G49" t="s">
        <v>49</v>
      </c>
      <c r="H49" s="10">
        <v>3356</v>
      </c>
      <c r="I49" s="10">
        <f t="shared" si="1"/>
        <v>279.66666666666669</v>
      </c>
      <c r="J49">
        <v>3000</v>
      </c>
      <c r="K49" s="11">
        <f t="shared" si="2"/>
        <v>356</v>
      </c>
      <c r="L49" s="11">
        <f t="shared" si="3"/>
        <v>0.11866666666666667</v>
      </c>
    </row>
    <row r="50" spans="1:12">
      <c r="A50" t="s">
        <v>86</v>
      </c>
      <c r="B50" t="s">
        <v>87</v>
      </c>
      <c r="C50" s="10">
        <v>65384.615384615383</v>
      </c>
      <c r="D50" s="10">
        <v>525084</v>
      </c>
      <c r="E50" s="10">
        <f t="shared" si="0"/>
        <v>8.0306964705882358</v>
      </c>
      <c r="F50">
        <v>8</v>
      </c>
      <c r="G50" t="s">
        <v>49</v>
      </c>
      <c r="H50" s="10">
        <v>2237</v>
      </c>
      <c r="I50" s="10">
        <f t="shared" si="1"/>
        <v>279.625</v>
      </c>
      <c r="J50">
        <v>2000</v>
      </c>
      <c r="K50" s="11">
        <f t="shared" si="2"/>
        <v>237</v>
      </c>
      <c r="L50" s="11">
        <f t="shared" si="3"/>
        <v>0.11849999999999999</v>
      </c>
    </row>
    <row r="51" spans="1:12">
      <c r="A51" t="s">
        <v>88</v>
      </c>
      <c r="B51" t="s">
        <v>11</v>
      </c>
      <c r="C51" s="10">
        <v>61538.461538461539</v>
      </c>
      <c r="D51" s="10">
        <v>393813</v>
      </c>
      <c r="E51" s="10">
        <f t="shared" si="0"/>
        <v>6.3994612499999999</v>
      </c>
      <c r="F51">
        <v>6</v>
      </c>
      <c r="G51" t="s">
        <v>49</v>
      </c>
      <c r="H51" s="10">
        <v>1677</v>
      </c>
      <c r="I51" s="10">
        <f t="shared" si="1"/>
        <v>279.5</v>
      </c>
      <c r="J51">
        <v>1500</v>
      </c>
      <c r="K51" s="11">
        <f t="shared" si="2"/>
        <v>177</v>
      </c>
      <c r="L51" s="11">
        <f t="shared" si="3"/>
        <v>0.11799999999999999</v>
      </c>
    </row>
    <row r="52" spans="1:12">
      <c r="A52" t="s">
        <v>89</v>
      </c>
      <c r="B52" t="s">
        <v>90</v>
      </c>
      <c r="C52" s="10">
        <v>48076.923076923078</v>
      </c>
      <c r="D52" s="10">
        <v>459449</v>
      </c>
      <c r="E52" s="10">
        <f t="shared" si="0"/>
        <v>9.5565391999999996</v>
      </c>
      <c r="F52">
        <v>7</v>
      </c>
      <c r="G52" t="s">
        <v>49</v>
      </c>
      <c r="H52" s="10">
        <v>1957</v>
      </c>
      <c r="I52" s="10">
        <f t="shared" si="1"/>
        <v>279.57142857142856</v>
      </c>
      <c r="J52">
        <v>1750</v>
      </c>
      <c r="K52" s="11">
        <f t="shared" si="2"/>
        <v>207</v>
      </c>
      <c r="L52" s="11">
        <f t="shared" si="3"/>
        <v>0.11828571428571429</v>
      </c>
    </row>
    <row r="53" spans="1:12">
      <c r="A53" t="s">
        <v>91</v>
      </c>
      <c r="B53" t="s">
        <v>11</v>
      </c>
      <c r="C53" s="10">
        <v>48076.923076923078</v>
      </c>
      <c r="D53" s="10">
        <v>487578</v>
      </c>
      <c r="E53" s="10">
        <f t="shared" si="0"/>
        <v>10.141622399999999</v>
      </c>
      <c r="F53">
        <v>13</v>
      </c>
      <c r="G53" t="s">
        <v>49</v>
      </c>
      <c r="H53" s="10">
        <v>3635</v>
      </c>
      <c r="I53" s="10">
        <f t="shared" si="1"/>
        <v>279.61538461538464</v>
      </c>
      <c r="J53">
        <v>3250</v>
      </c>
      <c r="K53" s="11">
        <f t="shared" si="2"/>
        <v>385</v>
      </c>
      <c r="L53" s="11">
        <f t="shared" si="3"/>
        <v>0.11846153846153847</v>
      </c>
    </row>
    <row r="54" spans="1:12">
      <c r="A54" t="s">
        <v>92</v>
      </c>
      <c r="B54" t="s">
        <v>31</v>
      </c>
      <c r="C54" s="10">
        <v>46153.846153846156</v>
      </c>
      <c r="D54" s="10">
        <v>262542</v>
      </c>
      <c r="E54" s="10">
        <f t="shared" si="0"/>
        <v>5.6884099999999993</v>
      </c>
      <c r="F54">
        <v>4</v>
      </c>
      <c r="G54" t="s">
        <v>49</v>
      </c>
      <c r="H54" s="10">
        <v>1118</v>
      </c>
      <c r="I54" s="10">
        <f t="shared" si="1"/>
        <v>279.5</v>
      </c>
      <c r="J54">
        <v>1000</v>
      </c>
      <c r="K54" s="11">
        <f t="shared" si="2"/>
        <v>118</v>
      </c>
      <c r="L54" s="11">
        <f t="shared" si="3"/>
        <v>0.11799999999999999</v>
      </c>
    </row>
    <row r="55" spans="1:12">
      <c r="A55" t="s">
        <v>93</v>
      </c>
      <c r="B55" t="s">
        <v>44</v>
      </c>
      <c r="C55" s="10">
        <v>38461.538461538461</v>
      </c>
      <c r="D55" s="10">
        <v>393813</v>
      </c>
      <c r="E55" s="10">
        <f t="shared" si="0"/>
        <v>10.239138000000001</v>
      </c>
      <c r="F55">
        <v>6</v>
      </c>
      <c r="G55" t="s">
        <v>49</v>
      </c>
      <c r="H55" s="10">
        <v>1677</v>
      </c>
      <c r="I55" s="10">
        <f t="shared" si="1"/>
        <v>279.5</v>
      </c>
      <c r="J55">
        <v>1500</v>
      </c>
      <c r="K55" s="11">
        <f t="shared" si="2"/>
        <v>177</v>
      </c>
      <c r="L55" s="11">
        <f t="shared" si="3"/>
        <v>0.11799999999999999</v>
      </c>
    </row>
    <row r="56" spans="1:12">
      <c r="A56" t="s">
        <v>94</v>
      </c>
      <c r="B56" t="s">
        <v>48</v>
      </c>
      <c r="C56" s="10">
        <v>38461.538461538461</v>
      </c>
      <c r="D56" s="10">
        <v>450072</v>
      </c>
      <c r="E56" s="10">
        <f t="shared" si="0"/>
        <v>11.701872</v>
      </c>
      <c r="F56">
        <v>12</v>
      </c>
      <c r="G56" t="s">
        <v>49</v>
      </c>
      <c r="H56" s="10">
        <v>3356</v>
      </c>
      <c r="I56" s="10">
        <f t="shared" si="1"/>
        <v>279.66666666666669</v>
      </c>
      <c r="J56">
        <v>3000</v>
      </c>
      <c r="K56" s="11">
        <f t="shared" si="2"/>
        <v>356</v>
      </c>
      <c r="L56" s="11">
        <f t="shared" si="3"/>
        <v>0.11866666666666667</v>
      </c>
    </row>
    <row r="57" spans="1:12">
      <c r="A57" t="s">
        <v>95</v>
      </c>
      <c r="B57" t="s">
        <v>11</v>
      </c>
      <c r="C57" s="10">
        <v>34615.384615384617</v>
      </c>
      <c r="D57" s="10">
        <v>328178</v>
      </c>
      <c r="E57" s="10">
        <f t="shared" si="0"/>
        <v>9.4806977777777774</v>
      </c>
      <c r="F57">
        <v>5</v>
      </c>
      <c r="G57" t="s">
        <v>49</v>
      </c>
      <c r="H57" s="10">
        <v>1398</v>
      </c>
      <c r="I57" s="10">
        <f t="shared" si="1"/>
        <v>279.60000000000002</v>
      </c>
      <c r="J57">
        <v>1250</v>
      </c>
      <c r="K57" s="11">
        <f t="shared" si="2"/>
        <v>148</v>
      </c>
      <c r="L57" s="11">
        <f t="shared" si="3"/>
        <v>0.11840000000000001</v>
      </c>
    </row>
    <row r="58" spans="1:12">
      <c r="A58" t="s">
        <v>96</v>
      </c>
      <c r="B58" t="s">
        <v>44</v>
      </c>
      <c r="C58" s="10">
        <v>28846.153846153848</v>
      </c>
      <c r="D58" s="10">
        <v>393813</v>
      </c>
      <c r="E58" s="10">
        <f t="shared" si="0"/>
        <v>13.652184</v>
      </c>
      <c r="F58">
        <v>6</v>
      </c>
      <c r="G58" t="s">
        <v>49</v>
      </c>
      <c r="H58" s="10">
        <v>1677</v>
      </c>
      <c r="I58" s="10">
        <f t="shared" si="1"/>
        <v>279.5</v>
      </c>
      <c r="J58">
        <v>1500</v>
      </c>
      <c r="K58" s="11">
        <f t="shared" si="2"/>
        <v>177</v>
      </c>
      <c r="L58" s="11">
        <f t="shared" si="3"/>
        <v>0.11799999999999999</v>
      </c>
    </row>
    <row r="59" spans="1:12">
      <c r="A59" t="s">
        <v>97</v>
      </c>
      <c r="B59" t="s">
        <v>64</v>
      </c>
      <c r="C59" s="10">
        <v>28846.153846153848</v>
      </c>
      <c r="D59" s="10">
        <v>412566</v>
      </c>
      <c r="E59" s="10">
        <f t="shared" si="0"/>
        <v>14.302287999999999</v>
      </c>
      <c r="F59">
        <v>11</v>
      </c>
      <c r="G59" t="s">
        <v>49</v>
      </c>
      <c r="H59" s="10">
        <v>3076</v>
      </c>
      <c r="I59" s="10">
        <f t="shared" si="1"/>
        <v>279.63636363636363</v>
      </c>
      <c r="J59">
        <v>2750</v>
      </c>
      <c r="K59" s="11">
        <f t="shared" si="2"/>
        <v>326</v>
      </c>
      <c r="L59" s="11">
        <f t="shared" si="3"/>
        <v>0.11854545454545455</v>
      </c>
    </row>
    <row r="60" spans="1:12">
      <c r="A60" t="s">
        <v>98</v>
      </c>
      <c r="B60" t="s">
        <v>11</v>
      </c>
      <c r="C60" s="10">
        <v>23076.923076923078</v>
      </c>
      <c r="D60" s="10">
        <v>525084</v>
      </c>
      <c r="E60" s="10">
        <f t="shared" si="0"/>
        <v>22.753639999999997</v>
      </c>
      <c r="F60">
        <v>8</v>
      </c>
      <c r="G60" t="s">
        <v>49</v>
      </c>
      <c r="H60" s="10">
        <v>2237</v>
      </c>
      <c r="I60" s="10">
        <f t="shared" si="1"/>
        <v>279.625</v>
      </c>
      <c r="J60">
        <v>2000</v>
      </c>
      <c r="K60" s="11">
        <f t="shared" si="2"/>
        <v>237</v>
      </c>
      <c r="L60" s="11">
        <f t="shared" si="3"/>
        <v>0.11849999999999999</v>
      </c>
    </row>
    <row r="61" spans="1:12">
      <c r="A61" t="s">
        <v>99</v>
      </c>
      <c r="B61" t="s">
        <v>11</v>
      </c>
      <c r="C61" s="10">
        <v>17307.692307692309</v>
      </c>
      <c r="D61" s="10">
        <v>300048</v>
      </c>
      <c r="E61" s="10">
        <f t="shared" si="0"/>
        <v>17.336106666666666</v>
      </c>
      <c r="F61">
        <v>8</v>
      </c>
      <c r="G61" t="s">
        <v>49</v>
      </c>
      <c r="H61" s="10">
        <v>2237</v>
      </c>
      <c r="I61" s="10">
        <f t="shared" si="1"/>
        <v>279.625</v>
      </c>
      <c r="J61">
        <v>2000</v>
      </c>
      <c r="K61" s="11">
        <f t="shared" si="2"/>
        <v>237</v>
      </c>
      <c r="L61" s="11">
        <f t="shared" si="3"/>
        <v>0.11849999999999999</v>
      </c>
    </row>
    <row r="62" spans="1:12">
      <c r="A62" t="s">
        <v>100</v>
      </c>
      <c r="B62" t="s">
        <v>11</v>
      </c>
      <c r="C62" s="10">
        <v>17307.692307692309</v>
      </c>
      <c r="D62" s="10">
        <v>262542</v>
      </c>
      <c r="E62" s="10">
        <f>+D62/C62</f>
        <v>15.169093333333333</v>
      </c>
      <c r="F62">
        <v>4</v>
      </c>
      <c r="G62" t="s">
        <v>49</v>
      </c>
      <c r="H62" s="10">
        <v>1000</v>
      </c>
      <c r="I62" s="10">
        <f t="shared" si="1"/>
        <v>250</v>
      </c>
      <c r="J62">
        <v>1000</v>
      </c>
      <c r="K62" s="11">
        <v>1118</v>
      </c>
      <c r="L62" s="11">
        <f>+K62/J62</f>
        <v>1.1180000000000001</v>
      </c>
    </row>
    <row r="63" spans="1:12">
      <c r="C63" s="10"/>
      <c r="D63" s="10"/>
      <c r="E63" s="10"/>
      <c r="H63" s="10"/>
      <c r="I63" s="10"/>
    </row>
    <row r="64" spans="1:12">
      <c r="A64">
        <v>61</v>
      </c>
      <c r="C64" s="10">
        <f t="shared" ref="C64:D64" si="4">SUM(C3:C63)</f>
        <v>8025085.442307692</v>
      </c>
      <c r="D64" s="10">
        <f t="shared" si="4"/>
        <v>37668882</v>
      </c>
      <c r="E64" s="10">
        <f>+D64/C64</f>
        <v>4.6938917063003807</v>
      </c>
      <c r="F64">
        <f>SUM(F3:F63)</f>
        <v>872</v>
      </c>
      <c r="H64" s="10">
        <f>SUM(H3:H63)</f>
        <v>322324</v>
      </c>
      <c r="I64" s="10"/>
    </row>
    <row r="65" spans="1:12">
      <c r="C65" s="10"/>
      <c r="D65" s="10"/>
      <c r="E65" s="10"/>
      <c r="H65" s="10"/>
      <c r="I65" s="10"/>
    </row>
    <row r="66" spans="1:12">
      <c r="C66" s="10"/>
      <c r="D66" s="10"/>
      <c r="E66" s="10"/>
      <c r="H66" s="10"/>
      <c r="I66" s="10"/>
    </row>
    <row r="67" spans="1:12">
      <c r="C67" s="10">
        <f>+C21*52</f>
        <v>13000000</v>
      </c>
      <c r="D67" s="10"/>
      <c r="E67" s="10"/>
      <c r="H67" s="10"/>
      <c r="I67" s="10"/>
    </row>
    <row r="68" spans="1:12">
      <c r="C68" s="10">
        <f>+C48*52</f>
        <v>4500000</v>
      </c>
      <c r="D68" s="10"/>
      <c r="E68" s="10"/>
      <c r="H68" s="10"/>
      <c r="I68" s="10"/>
    </row>
    <row r="69" spans="1:12">
      <c r="C69" s="10"/>
      <c r="D69" s="10"/>
      <c r="E69" s="10"/>
      <c r="H69" s="10"/>
      <c r="I69" s="10"/>
    </row>
    <row r="70" spans="1:12">
      <c r="A70" t="s">
        <v>101</v>
      </c>
      <c r="B70" t="s">
        <v>36</v>
      </c>
      <c r="C70" s="10">
        <v>130769.23076923077</v>
      </c>
      <c r="D70" s="10"/>
      <c r="E70" s="10">
        <f>+D70/C70</f>
        <v>0</v>
      </c>
      <c r="F70">
        <v>10</v>
      </c>
      <c r="G70" t="s">
        <v>49</v>
      </c>
      <c r="H70" s="10">
        <v>2500</v>
      </c>
      <c r="I70" s="10">
        <f>+H70/F70</f>
        <v>250</v>
      </c>
      <c r="J70">
        <v>2500</v>
      </c>
      <c r="K70" s="11">
        <f>+H70-J70</f>
        <v>0</v>
      </c>
      <c r="L70" s="11">
        <f>+K70/J70</f>
        <v>0</v>
      </c>
    </row>
    <row r="71" spans="1:12">
      <c r="A71" t="s">
        <v>102</v>
      </c>
      <c r="B71" t="s">
        <v>31</v>
      </c>
      <c r="C71" s="10">
        <v>67307.692307692312</v>
      </c>
      <c r="D71" s="10"/>
      <c r="E71" s="10">
        <f>+D71/C71</f>
        <v>0</v>
      </c>
      <c r="F71">
        <v>8</v>
      </c>
      <c r="G71" t="s">
        <v>49</v>
      </c>
      <c r="H71" s="10">
        <v>2000</v>
      </c>
      <c r="I71" s="10">
        <f>+H71/F71</f>
        <v>250</v>
      </c>
      <c r="J71">
        <v>2000</v>
      </c>
      <c r="K71" s="11">
        <f>+H71-J71</f>
        <v>0</v>
      </c>
      <c r="L71" s="11">
        <f>+K71/J71</f>
        <v>0</v>
      </c>
    </row>
    <row r="72" spans="1:12">
      <c r="A72" t="s">
        <v>103</v>
      </c>
      <c r="B72" t="s">
        <v>104</v>
      </c>
      <c r="C72" s="10">
        <v>105769.23076923077</v>
      </c>
      <c r="D72" s="10"/>
      <c r="E72" s="10">
        <f>+D72/C72</f>
        <v>0</v>
      </c>
      <c r="F72">
        <v>13</v>
      </c>
      <c r="G72" t="s">
        <v>49</v>
      </c>
      <c r="H72" s="10">
        <v>4472</v>
      </c>
      <c r="I72" s="10">
        <f>+H72/F72</f>
        <v>344</v>
      </c>
      <c r="J72">
        <v>4472</v>
      </c>
      <c r="K72" s="11">
        <f>+H72-J72</f>
        <v>0</v>
      </c>
      <c r="L72" s="11">
        <f>+K72/J72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IWALL</vt:lpstr>
      <vt:lpstr>DECAUX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2023-02-28T10:45:01Z</dcterms:created>
  <dcterms:modified xsi:type="dcterms:W3CDTF">2023-02-28T13:38:15Z</dcterms:modified>
</cp:coreProperties>
</file>