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icas\Desktop\"/>
    </mc:Choice>
  </mc:AlternateContent>
  <xr:revisionPtr revIDLastSave="0" documentId="13_ncr:1_{E9D363FE-2259-4D90-859D-E87D249E3E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NA2017" sheetId="1" r:id="rId1"/>
    <sheet name="Nota técnic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0" i="1" l="1"/>
  <c r="AQ20" i="1" l="1"/>
  <c r="AO20" i="1"/>
  <c r="AN20" i="1"/>
  <c r="AC20" i="1" l="1"/>
  <c r="AD6" i="1"/>
  <c r="AL6" i="1" s="1"/>
  <c r="AH20" i="1" l="1"/>
  <c r="AG20" i="1"/>
  <c r="AA20" i="1" l="1"/>
  <c r="Z20" i="1"/>
  <c r="AB5" i="1"/>
  <c r="AD5" i="1" s="1"/>
  <c r="AL5" i="1" s="1"/>
  <c r="AB7" i="1"/>
  <c r="AD7" i="1" s="1"/>
  <c r="AL7" i="1" s="1"/>
  <c r="AB8" i="1"/>
  <c r="AD8" i="1" s="1"/>
  <c r="AL8" i="1" s="1"/>
  <c r="AB9" i="1"/>
  <c r="AD9" i="1" s="1"/>
  <c r="AL9" i="1" s="1"/>
  <c r="AB10" i="1"/>
  <c r="AD10" i="1" s="1"/>
  <c r="AL10" i="1" s="1"/>
  <c r="AB11" i="1"/>
  <c r="AD11" i="1" s="1"/>
  <c r="AL11" i="1" s="1"/>
  <c r="AB12" i="1"/>
  <c r="AD12" i="1" s="1"/>
  <c r="AL12" i="1" s="1"/>
  <c r="AB13" i="1"/>
  <c r="AD13" i="1" s="1"/>
  <c r="AL13" i="1" s="1"/>
  <c r="AB14" i="1"/>
  <c r="AD14" i="1" s="1"/>
  <c r="AL14" i="1" s="1"/>
  <c r="AB15" i="1"/>
  <c r="AD15" i="1" s="1"/>
  <c r="AL15" i="1" s="1"/>
  <c r="AB16" i="1"/>
  <c r="AD16" i="1" s="1"/>
  <c r="AL16" i="1" s="1"/>
  <c r="AB17" i="1"/>
  <c r="AD17" i="1" s="1"/>
  <c r="AL17" i="1" s="1"/>
  <c r="AB18" i="1"/>
  <c r="AD18" i="1" s="1"/>
  <c r="AL18" i="1" s="1"/>
  <c r="AB19" i="1"/>
  <c r="AD19" i="1" s="1"/>
  <c r="AL19" i="1" s="1"/>
  <c r="AB4" i="1"/>
  <c r="AD4" i="1" s="1"/>
  <c r="AL4" i="1" s="1"/>
  <c r="AM20" i="1" l="1"/>
  <c r="AL20" i="1"/>
  <c r="AF20" i="1"/>
  <c r="AE20" i="1"/>
  <c r="AD20" i="1"/>
  <c r="AB20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Y19" i="1"/>
  <c r="X19" i="1"/>
  <c r="S19" i="1"/>
  <c r="W19" i="1" s="1"/>
  <c r="L19" i="1"/>
  <c r="X18" i="1"/>
  <c r="S18" i="1"/>
  <c r="W18" i="1" s="1"/>
  <c r="L18" i="1"/>
  <c r="Y17" i="1"/>
  <c r="X17" i="1"/>
  <c r="S17" i="1"/>
  <c r="W17" i="1" s="1"/>
  <c r="L17" i="1"/>
  <c r="X16" i="1"/>
  <c r="S16" i="1"/>
  <c r="Y16" i="1" s="1"/>
  <c r="L16" i="1"/>
  <c r="X15" i="1"/>
  <c r="S15" i="1"/>
  <c r="W15" i="1" s="1"/>
  <c r="L15" i="1"/>
  <c r="X14" i="1"/>
  <c r="S14" i="1"/>
  <c r="W14" i="1" s="1"/>
  <c r="L14" i="1"/>
  <c r="X13" i="1"/>
  <c r="S13" i="1"/>
  <c r="W13" i="1" s="1"/>
  <c r="L13" i="1"/>
  <c r="X12" i="1"/>
  <c r="S12" i="1"/>
  <c r="Y12" i="1" s="1"/>
  <c r="L12" i="1"/>
  <c r="Y11" i="1"/>
  <c r="X11" i="1"/>
  <c r="S11" i="1"/>
  <c r="W11" i="1" s="1"/>
  <c r="L11" i="1"/>
  <c r="X10" i="1"/>
  <c r="S10" i="1"/>
  <c r="W10" i="1" s="1"/>
  <c r="L10" i="1"/>
  <c r="Y9" i="1"/>
  <c r="X9" i="1"/>
  <c r="S9" i="1"/>
  <c r="W9" i="1" s="1"/>
  <c r="L9" i="1"/>
  <c r="X8" i="1"/>
  <c r="S8" i="1"/>
  <c r="Y8" i="1" s="1"/>
  <c r="L8" i="1"/>
  <c r="X7" i="1"/>
  <c r="S7" i="1"/>
  <c r="W7" i="1" s="1"/>
  <c r="L7" i="1"/>
  <c r="X6" i="1"/>
  <c r="S6" i="1"/>
  <c r="Y6" i="1" s="1"/>
  <c r="L6" i="1"/>
  <c r="X5" i="1"/>
  <c r="S5" i="1"/>
  <c r="W5" i="1" s="1"/>
  <c r="L5" i="1"/>
  <c r="Y4" i="1"/>
  <c r="X4" i="1"/>
  <c r="S4" i="1"/>
  <c r="L4" i="1"/>
  <c r="Y15" i="1" l="1"/>
  <c r="Y7" i="1"/>
  <c r="Y13" i="1"/>
  <c r="L20" i="1"/>
  <c r="X20" i="1"/>
  <c r="S20" i="1"/>
  <c r="Y20" i="1" s="1"/>
  <c r="W4" i="1"/>
  <c r="Y5" i="1"/>
  <c r="W8" i="1"/>
  <c r="Y10" i="1"/>
  <c r="W12" i="1"/>
  <c r="Y14" i="1"/>
  <c r="W16" i="1"/>
  <c r="Y18" i="1"/>
</calcChain>
</file>

<file path=xl/sharedStrings.xml><?xml version="1.0" encoding="utf-8"?>
<sst xmlns="http://schemas.openxmlformats.org/spreadsheetml/2006/main" count="110" uniqueCount="62">
  <si>
    <t>1.ª FASE</t>
  </si>
  <si>
    <t>Candidatos</t>
  </si>
  <si>
    <t xml:space="preserve">Colocados </t>
  </si>
  <si>
    <t xml:space="preserve">
Índice de satisfação da procura (Candidatos 1.ªopção / Vagas)</t>
  </si>
  <si>
    <t>Colocados em 1.ªopção</t>
  </si>
  <si>
    <t>Matriculados</t>
  </si>
  <si>
    <t>Área CNAEF</t>
  </si>
  <si>
    <t>Código do curso</t>
  </si>
  <si>
    <t>Nome do curso</t>
  </si>
  <si>
    <t>Grau</t>
  </si>
  <si>
    <t>Vagas iniciais</t>
  </si>
  <si>
    <t>1ª opção</t>
  </si>
  <si>
    <t>2ª opção</t>
  </si>
  <si>
    <t>3ª opção</t>
  </si>
  <si>
    <t>4ª opção</t>
  </si>
  <si>
    <t>5ª opção</t>
  </si>
  <si>
    <t>6ª opção</t>
  </si>
  <si>
    <t>Total</t>
  </si>
  <si>
    <t>Nota mínima de candidatura (Contingente Geral)</t>
  </si>
  <si>
    <t>Nota média de candidatura</t>
  </si>
  <si>
    <t>Nota máxima de candidatura</t>
  </si>
  <si>
    <t>Vagas sobrantes</t>
  </si>
  <si>
    <t>1ªopção</t>
  </si>
  <si>
    <t>Biologia e Bioquímica</t>
  </si>
  <si>
    <t>Biologia</t>
  </si>
  <si>
    <t>L1</t>
  </si>
  <si>
    <t>Bioquímica</t>
  </si>
  <si>
    <t>Electrónica e Automação</t>
  </si>
  <si>
    <t>Engenharia Informática</t>
  </si>
  <si>
    <t>Física</t>
  </si>
  <si>
    <t>Ciências da Terra</t>
  </si>
  <si>
    <t>Geologia</t>
  </si>
  <si>
    <t>Matemática</t>
  </si>
  <si>
    <t>Meteorologia, Oceanografia e Geofísica</t>
  </si>
  <si>
    <t>Química</t>
  </si>
  <si>
    <t>Tecnologia dos Processos Químicos</t>
  </si>
  <si>
    <t>Química Tecnológica</t>
  </si>
  <si>
    <t>Engenharia Física</t>
  </si>
  <si>
    <t>MI</t>
  </si>
  <si>
    <t>Estatística</t>
  </si>
  <si>
    <t>Estatística Aplicada</t>
  </si>
  <si>
    <t>Matemática Aplicada</t>
  </si>
  <si>
    <t>Electricidade e Energia</t>
  </si>
  <si>
    <t>Engenharia da Energia e do Ambiente</t>
  </si>
  <si>
    <t>Engenharia Biomédica e Biofísica</t>
  </si>
  <si>
    <t>Ciências Informáticas</t>
  </si>
  <si>
    <t>L079</t>
  </si>
  <si>
    <t>Tecnologias de Informação</t>
  </si>
  <si>
    <t>Arquitetura e Urbanismo</t>
  </si>
  <si>
    <t>L096</t>
  </si>
  <si>
    <t>Engenharia Geoespacial</t>
  </si>
  <si>
    <t>TOTAL</t>
  </si>
  <si>
    <t>2.ª FASE</t>
  </si>
  <si>
    <t>Vagas disponíveis</t>
  </si>
  <si>
    <t>Colocados</t>
  </si>
  <si>
    <t xml:space="preserve">Vagas colocadas a concurso na 2.ª fase quando da abertura da candidatura </t>
  </si>
  <si>
    <t xml:space="preserve">Vagas ocupadas na 1.ª fase mas que foram libertadas pela recolocação de estudantes colocados e matriculados nessa fase </t>
  </si>
  <si>
    <t>1.ª opção</t>
  </si>
  <si>
    <t>Ciências não abriu vagas para a 3ª fase</t>
  </si>
  <si>
    <t>3.ª FASE</t>
  </si>
  <si>
    <t>1.ª + 2.ª  FASE</t>
  </si>
  <si>
    <t>Vagas ocupadas nas fases anteriores mas que foram libertadas pela recolocação de estudantes colocados e matriculados em qualquer dessas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</si>
</sst>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color indexed="56"/>
      <name val="Calibri"/>
      <family val="2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99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FFFF99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/>
      <diagonal/>
    </border>
    <border>
      <left/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Border="0" applyProtection="0"/>
    <xf numFmtId="0" fontId="6" fillId="0" borderId="0" applyNumberFormat="0" applyFont="0" applyBorder="0" applyProtection="0"/>
    <xf numFmtId="0" fontId="13" fillId="0" borderId="0"/>
  </cellStyleXfs>
  <cellXfs count="137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/>
      <protection locked="0"/>
    </xf>
    <xf numFmtId="1" fontId="7" fillId="0" borderId="1" xfId="2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vertical="center"/>
      <protection locked="0"/>
    </xf>
    <xf numFmtId="0" fontId="8" fillId="0" borderId="4" xfId="2" applyFont="1" applyBorder="1" applyAlignment="1" applyProtection="1">
      <alignment horizontal="right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center" vertical="top"/>
      <protection locked="0"/>
    </xf>
    <xf numFmtId="0" fontId="8" fillId="0" borderId="4" xfId="2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7" fillId="0" borderId="6" xfId="2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right" vertical="center"/>
      <protection locked="0"/>
    </xf>
    <xf numFmtId="0" fontId="10" fillId="5" borderId="9" xfId="0" applyFont="1" applyFill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right" vertical="center"/>
      <protection locked="0"/>
    </xf>
    <xf numFmtId="0" fontId="4" fillId="0" borderId="10" xfId="0" applyFont="1" applyBorder="1" applyAlignment="1" applyProtection="1">
      <alignment horizontal="right" vertical="center"/>
      <protection locked="0"/>
    </xf>
    <xf numFmtId="0" fontId="5" fillId="0" borderId="2" xfId="0" applyFont="1" applyBorder="1" applyAlignment="1" applyProtection="1">
      <alignment horizontal="right" vertical="center"/>
      <protection locked="0"/>
    </xf>
    <xf numFmtId="0" fontId="10" fillId="5" borderId="12" xfId="0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right" vertical="center"/>
      <protection locked="0"/>
    </xf>
    <xf numFmtId="0" fontId="10" fillId="5" borderId="13" xfId="0" applyFont="1" applyFill="1" applyBorder="1" applyAlignment="1" applyProtection="1">
      <alignment horizontal="center" vertical="center" wrapText="1"/>
      <protection locked="0"/>
    </xf>
    <xf numFmtId="0" fontId="7" fillId="0" borderId="14" xfId="2" applyFont="1" applyBorder="1" applyAlignment="1" applyProtection="1">
      <alignment horizontal="right" vertical="center"/>
      <protection locked="0"/>
    </xf>
    <xf numFmtId="0" fontId="5" fillId="0" borderId="15" xfId="0" applyFont="1" applyBorder="1" applyAlignment="1" applyProtection="1">
      <alignment horizontal="right" vertical="center"/>
      <protection locked="0"/>
    </xf>
    <xf numFmtId="0" fontId="10" fillId="5" borderId="16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1" fontId="10" fillId="5" borderId="18" xfId="0" applyNumberFormat="1" applyFont="1" applyFill="1" applyBorder="1" applyAlignment="1" applyProtection="1">
      <alignment horizontal="center" vertical="center" wrapText="1"/>
      <protection locked="0"/>
    </xf>
    <xf numFmtId="164" fontId="10" fillId="5" borderId="16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0" xfId="2" applyNumberFormat="1" applyFont="1" applyBorder="1" applyAlignment="1" applyProtection="1">
      <alignment horizontal="center" vertical="center"/>
      <protection locked="0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64" fontId="10" fillId="5" borderId="19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" xfId="2" applyNumberFormat="1" applyFont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164" fontId="10" fillId="5" borderId="18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4" xfId="2" applyNumberFormat="1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164" fontId="4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10" fillId="5" borderId="20" xfId="0" applyFont="1" applyFill="1" applyBorder="1" applyAlignment="1" applyProtection="1">
      <alignment horizontal="center" vertical="center" wrapText="1"/>
      <protection locked="0"/>
    </xf>
    <xf numFmtId="0" fontId="7" fillId="0" borderId="21" xfId="2" applyFont="1" applyBorder="1" applyAlignment="1" applyProtection="1">
      <alignment horizontal="center" vertical="center"/>
      <protection locked="0"/>
    </xf>
    <xf numFmtId="2" fontId="7" fillId="0" borderId="10" xfId="1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Border="1" applyAlignment="1" applyProtection="1">
      <alignment horizontal="center" vertical="center"/>
      <protection locked="0"/>
    </xf>
    <xf numFmtId="9" fontId="7" fillId="0" borderId="14" xfId="1" applyFont="1" applyFill="1" applyBorder="1" applyAlignment="1" applyProtection="1">
      <alignment horizontal="center" vertical="center"/>
      <protection locked="0"/>
    </xf>
    <xf numFmtId="9" fontId="5" fillId="0" borderId="15" xfId="1" applyFont="1" applyBorder="1" applyAlignment="1" applyProtection="1">
      <alignment horizontal="center" vertical="center"/>
      <protection locked="0"/>
    </xf>
    <xf numFmtId="0" fontId="10" fillId="5" borderId="27" xfId="0" applyFont="1" applyFill="1" applyBorder="1" applyAlignment="1" applyProtection="1">
      <alignment horizontal="center" vertical="center" wrapText="1"/>
      <protection locked="0"/>
    </xf>
    <xf numFmtId="0" fontId="10" fillId="5" borderId="25" xfId="0" applyFont="1" applyFill="1" applyBorder="1" applyAlignment="1" applyProtection="1">
      <alignment horizontal="center" vertical="center" wrapText="1"/>
      <protection locked="0"/>
    </xf>
    <xf numFmtId="0" fontId="9" fillId="6" borderId="8" xfId="0" applyFont="1" applyFill="1" applyBorder="1" applyAlignment="1" applyProtection="1">
      <alignment vertical="center"/>
      <protection locked="0"/>
    </xf>
    <xf numFmtId="0" fontId="11" fillId="7" borderId="26" xfId="0" applyFont="1" applyFill="1" applyBorder="1" applyAlignment="1" applyProtection="1">
      <alignment horizontal="center" vertical="center" wrapText="1"/>
      <protection locked="0"/>
    </xf>
    <xf numFmtId="0" fontId="11" fillId="7" borderId="29" xfId="0" applyFont="1" applyFill="1" applyBorder="1" applyAlignment="1" applyProtection="1">
      <alignment horizontal="center" vertical="center" wrapText="1"/>
      <protection locked="0"/>
    </xf>
    <xf numFmtId="0" fontId="11" fillId="7" borderId="20" xfId="0" applyFont="1" applyFill="1" applyBorder="1" applyAlignment="1" applyProtection="1">
      <alignment horizontal="center" vertical="center" wrapText="1"/>
      <protection locked="0"/>
    </xf>
    <xf numFmtId="0" fontId="12" fillId="7" borderId="31" xfId="0" applyFont="1" applyFill="1" applyBorder="1" applyAlignment="1" applyProtection="1">
      <alignment horizontal="center" vertical="center" wrapText="1"/>
      <protection locked="0"/>
    </xf>
    <xf numFmtId="0" fontId="12" fillId="7" borderId="32" xfId="0" applyFont="1" applyFill="1" applyBorder="1" applyAlignment="1" applyProtection="1">
      <alignment horizontal="center" vertical="center" wrapText="1"/>
      <protection locked="0"/>
    </xf>
    <xf numFmtId="164" fontId="10" fillId="7" borderId="32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33" xfId="0" applyFont="1" applyFill="1" applyBorder="1" applyAlignment="1" applyProtection="1">
      <alignment horizontal="center" vertical="center" wrapText="1"/>
      <protection locked="0"/>
    </xf>
    <xf numFmtId="0" fontId="12" fillId="7" borderId="30" xfId="0" applyFont="1" applyFill="1" applyBorder="1" applyAlignment="1" applyProtection="1">
      <alignment horizontal="center" vertical="center" wrapText="1"/>
      <protection locked="0"/>
    </xf>
    <xf numFmtId="1" fontId="7" fillId="0" borderId="10" xfId="1" applyNumberFormat="1" applyFont="1" applyFill="1" applyBorder="1" applyAlignment="1" applyProtection="1">
      <alignment horizontal="center" vertical="center"/>
      <protection locked="0"/>
    </xf>
    <xf numFmtId="1" fontId="7" fillId="0" borderId="1" xfId="1" applyNumberFormat="1" applyFont="1" applyFill="1" applyBorder="1" applyAlignment="1" applyProtection="1">
      <alignment horizontal="center" vertical="center"/>
      <protection locked="0"/>
    </xf>
    <xf numFmtId="1" fontId="7" fillId="0" borderId="14" xfId="4" applyNumberFormat="1" applyFont="1" applyBorder="1" applyAlignment="1" applyProtection="1">
      <alignment horizontal="center" vertical="center"/>
      <protection locked="0"/>
    </xf>
    <xf numFmtId="0" fontId="7" fillId="0" borderId="10" xfId="4" applyFont="1" applyBorder="1" applyAlignment="1" applyProtection="1">
      <alignment horizontal="center" vertical="center"/>
      <protection locked="0"/>
    </xf>
    <xf numFmtId="0" fontId="7" fillId="0" borderId="14" xfId="4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34" xfId="4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14" fillId="0" borderId="0" xfId="5" applyFont="1" applyAlignment="1">
      <alignment horizontal="justify"/>
    </xf>
    <xf numFmtId="0" fontId="13" fillId="0" borderId="0" xfId="5"/>
    <xf numFmtId="0" fontId="13" fillId="0" borderId="0" xfId="5" applyAlignment="1">
      <alignment horizontal="justify"/>
    </xf>
    <xf numFmtId="1" fontId="7" fillId="0" borderId="14" xfId="1" applyNumberFormat="1" applyFont="1" applyFill="1" applyBorder="1" applyAlignment="1" applyProtection="1">
      <alignment horizontal="center" vertical="center"/>
      <protection locked="0"/>
    </xf>
    <xf numFmtId="1" fontId="5" fillId="0" borderId="2" xfId="1" applyNumberFormat="1" applyFont="1" applyBorder="1" applyAlignment="1" applyProtection="1">
      <alignment horizontal="center" vertical="center"/>
      <protection locked="0"/>
    </xf>
    <xf numFmtId="1" fontId="5" fillId="0" borderId="15" xfId="1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1" fontId="7" fillId="0" borderId="14" xfId="0" applyNumberFormat="1" applyFont="1" applyBorder="1" applyAlignment="1" applyProtection="1">
      <alignment horizontal="center" vertical="center"/>
      <protection locked="0"/>
    </xf>
    <xf numFmtId="0" fontId="9" fillId="8" borderId="28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vertical="center"/>
    </xf>
    <xf numFmtId="0" fontId="12" fillId="10" borderId="35" xfId="0" applyFont="1" applyFill="1" applyBorder="1" applyAlignment="1">
      <alignment horizontal="center" vertical="center" wrapText="1"/>
    </xf>
    <xf numFmtId="164" fontId="16" fillId="9" borderId="36" xfId="0" applyNumberFormat="1" applyFont="1" applyFill="1" applyBorder="1" applyAlignment="1">
      <alignment horizontal="center" vertical="center" wrapText="1"/>
    </xf>
    <xf numFmtId="164" fontId="16" fillId="9" borderId="37" xfId="0" applyNumberFormat="1" applyFont="1" applyFill="1" applyBorder="1" applyAlignment="1">
      <alignment horizontal="center" vertical="center" wrapText="1"/>
    </xf>
    <xf numFmtId="164" fontId="16" fillId="9" borderId="38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7" fillId="0" borderId="34" xfId="2" applyFont="1" applyBorder="1" applyAlignment="1" applyProtection="1">
      <alignment horizontal="right" vertical="center"/>
      <protection locked="0"/>
    </xf>
    <xf numFmtId="0" fontId="7" fillId="0" borderId="39" xfId="2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>
      <alignment horizontal="right" vertical="center"/>
    </xf>
    <xf numFmtId="0" fontId="7" fillId="0" borderId="40" xfId="2" applyFont="1" applyBorder="1" applyAlignment="1" applyProtection="1">
      <alignment horizontal="right" vertical="center"/>
      <protection locked="0"/>
    </xf>
    <xf numFmtId="0" fontId="5" fillId="0" borderId="35" xfId="0" applyFont="1" applyBorder="1" applyAlignment="1">
      <alignment horizontal="right" vertical="center"/>
    </xf>
    <xf numFmtId="0" fontId="7" fillId="0" borderId="41" xfId="2" applyFont="1" applyBorder="1" applyAlignment="1" applyProtection="1">
      <alignment horizontal="right" vertical="center"/>
      <protection locked="0"/>
    </xf>
    <xf numFmtId="0" fontId="5" fillId="0" borderId="42" xfId="0" applyFont="1" applyBorder="1" applyAlignment="1">
      <alignment horizontal="right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164" fontId="4" fillId="0" borderId="47" xfId="0" applyNumberFormat="1" applyFont="1" applyBorder="1" applyAlignment="1">
      <alignment horizontal="center" vertical="center"/>
    </xf>
    <xf numFmtId="164" fontId="4" fillId="0" borderId="48" xfId="0" applyNumberFormat="1" applyFont="1" applyBorder="1" applyAlignment="1">
      <alignment horizontal="center" vertical="center"/>
    </xf>
    <xf numFmtId="0" fontId="7" fillId="0" borderId="49" xfId="2" applyFont="1" applyBorder="1" applyAlignment="1" applyProtection="1">
      <alignment horizontal="right" vertical="center"/>
      <protection locked="0"/>
    </xf>
    <xf numFmtId="0" fontId="7" fillId="0" borderId="50" xfId="2" applyFont="1" applyBorder="1" applyAlignment="1" applyProtection="1">
      <alignment horizontal="right" vertical="center"/>
      <protection locked="0"/>
    </xf>
    <xf numFmtId="0" fontId="7" fillId="0" borderId="51" xfId="2" applyFont="1" applyBorder="1" applyAlignment="1" applyProtection="1">
      <alignment horizontal="right" vertical="center"/>
      <protection locked="0"/>
    </xf>
    <xf numFmtId="0" fontId="15" fillId="9" borderId="8" xfId="0" applyFont="1" applyFill="1" applyBorder="1" applyAlignment="1">
      <alignment horizontal="center"/>
    </xf>
    <xf numFmtId="164" fontId="16" fillId="9" borderId="30" xfId="0" applyNumberFormat="1" applyFont="1" applyFill="1" applyBorder="1" applyAlignment="1">
      <alignment horizontal="center" vertical="center" wrapText="1"/>
    </xf>
    <xf numFmtId="164" fontId="16" fillId="9" borderId="35" xfId="0" applyNumberFormat="1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5" fillId="9" borderId="2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11" fillId="7" borderId="26" xfId="0" applyFont="1" applyFill="1" applyBorder="1" applyAlignment="1" applyProtection="1">
      <alignment horizontal="center" vertical="center" wrapText="1"/>
      <protection locked="0"/>
    </xf>
    <xf numFmtId="0" fontId="11" fillId="7" borderId="29" xfId="0" applyFont="1" applyFill="1" applyBorder="1" applyAlignment="1" applyProtection="1">
      <alignment horizontal="center" vertical="center" wrapText="1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8" xfId="0" applyFont="1" applyFill="1" applyBorder="1" applyAlignment="1" applyProtection="1">
      <alignment horizontal="center" vertical="center"/>
      <protection locked="0"/>
    </xf>
    <xf numFmtId="0" fontId="9" fillId="6" borderId="7" xfId="0" applyFont="1" applyFill="1" applyBorder="1" applyAlignment="1" applyProtection="1">
      <alignment horizontal="center" vertical="center"/>
      <protection locked="0"/>
    </xf>
    <xf numFmtId="0" fontId="9" fillId="6" borderId="11" xfId="0" applyFont="1" applyFill="1" applyBorder="1" applyAlignment="1" applyProtection="1">
      <alignment horizontal="center" vertical="center"/>
      <protection locked="0"/>
    </xf>
    <xf numFmtId="0" fontId="9" fillId="6" borderId="28" xfId="0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8" xfId="0" applyFont="1" applyFill="1" applyBorder="1" applyAlignment="1" applyProtection="1">
      <alignment horizontal="center" vertical="center"/>
      <protection locked="0"/>
    </xf>
    <xf numFmtId="1" fontId="9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22" xfId="0" applyFont="1" applyFill="1" applyBorder="1" applyAlignment="1" applyProtection="1">
      <alignment horizontal="center" vertical="center" wrapText="1"/>
      <protection locked="0"/>
    </xf>
    <xf numFmtId="0" fontId="10" fillId="5" borderId="23" xfId="0" applyFont="1" applyFill="1" applyBorder="1" applyAlignment="1" applyProtection="1">
      <alignment horizontal="center" vertical="center" wrapText="1"/>
      <protection locked="0"/>
    </xf>
    <xf numFmtId="0" fontId="10" fillId="5" borderId="24" xfId="0" applyFont="1" applyFill="1" applyBorder="1" applyAlignment="1" applyProtection="1">
      <alignment horizontal="center" vertical="center" wrapText="1"/>
      <protection locked="0"/>
    </xf>
    <xf numFmtId="0" fontId="10" fillId="5" borderId="25" xfId="0" applyFont="1" applyFill="1" applyBorder="1" applyAlignment="1" applyProtection="1">
      <alignment horizontal="center" vertical="center" wrapText="1"/>
      <protection locked="0"/>
    </xf>
    <xf numFmtId="1" fontId="9" fillId="5" borderId="7" xfId="0" applyNumberFormat="1" applyFont="1" applyFill="1" applyBorder="1" applyAlignment="1" applyProtection="1">
      <alignment horizontal="center" vertical="center" wrapText="1"/>
      <protection locked="0"/>
    </xf>
    <xf numFmtId="1" fontId="9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4" fillId="11" borderId="1" xfId="0" applyFont="1" applyFill="1" applyBorder="1" applyAlignment="1" applyProtection="1">
      <alignment horizontal="right" vertical="center"/>
      <protection locked="0"/>
    </xf>
    <xf numFmtId="0" fontId="4" fillId="11" borderId="10" xfId="0" applyFont="1" applyFill="1" applyBorder="1" applyAlignment="1" applyProtection="1">
      <alignment horizontal="right" vertical="center"/>
      <protection locked="0"/>
    </xf>
  </cellXfs>
  <cellStyles count="6">
    <cellStyle name="Normal" xfId="0" builtinId="0"/>
    <cellStyle name="Normal 2" xfId="5" xr:uid="{00000000-0005-0000-0000-000001000000}"/>
    <cellStyle name="Normal_Mínimas" xfId="2" xr:uid="{00000000-0005-0000-0000-000002000000}"/>
    <cellStyle name="Normal_Mínimas_1" xfId="3" xr:uid="{00000000-0005-0000-0000-000003000000}"/>
    <cellStyle name="Normal_Pares" xfId="4" xr:uid="{00000000-0005-0000-0000-000004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3</xdr:row>
      <xdr:rowOff>66675</xdr:rowOff>
    </xdr:from>
    <xdr:to>
      <xdr:col>14</xdr:col>
      <xdr:colOff>266699</xdr:colOff>
      <xdr:row>20</xdr:row>
      <xdr:rowOff>47625</xdr:rowOff>
    </xdr:to>
    <xdr:sp macro="" textlink="" fLocksText="0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6198" y="581025"/>
          <a:ext cx="8724901" cy="2733675"/>
        </a:xfrm>
        <a:prstGeom prst="rect">
          <a:avLst/>
        </a:prstGeom>
        <a:solidFill>
          <a:sysClr val="window" lastClr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l" rtl="0">
            <a:lnSpc>
              <a:spcPct val="150000"/>
            </a:lnSpc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/>
            </a:rPr>
            <a:t>Fonte: Direção-Geral do Ensino Superior</a:t>
          </a:r>
          <a:endParaRPr lang="pt-PT"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Acesso ao Ensino Superior 2017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Os dados correpondem à instituição código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1503</a:t>
          </a: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 com designação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Universidade de Lisboa - Faculdade de Ciências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1" u="none" strike="noStrike" baseline="0">
            <a:solidFill>
              <a:srgbClr val="000000"/>
            </a:solidFill>
            <a:latin typeface="Trebuchet MS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showGridLines="0" tabSelected="1" workbookViewId="0">
      <pane xSplit="5" ySplit="2" topLeftCell="M3" activePane="bottomRight" state="frozen"/>
      <selection pane="topRight" activeCell="F1" sqref="F1"/>
      <selection pane="bottomLeft" activeCell="A3" sqref="A3"/>
      <selection pane="bottomRight" activeCell="O13" sqref="O13"/>
    </sheetView>
  </sheetViews>
  <sheetFormatPr defaultRowHeight="14.4" x14ac:dyDescent="0.3"/>
  <cols>
    <col min="1" max="1" width="31.44140625" customWidth="1"/>
    <col min="3" max="3" width="28.88671875" bestFit="1" customWidth="1"/>
    <col min="24" max="24" width="10.88671875" customWidth="1"/>
    <col min="28" max="28" width="27.88671875" customWidth="1"/>
    <col min="29" max="29" width="28.6640625" customWidth="1"/>
    <col min="35" max="35" width="12.44140625" customWidth="1"/>
    <col min="36" max="36" width="11" customWidth="1"/>
    <col min="37" max="37" width="10.44140625" customWidth="1"/>
    <col min="39" max="39" width="12.5546875" bestFit="1" customWidth="1"/>
    <col min="40" max="40" width="23" customWidth="1"/>
    <col min="44" max="44" width="13" customWidth="1"/>
    <col min="45" max="45" width="9.88671875" customWidth="1"/>
    <col min="46" max="46" width="11.6640625" customWidth="1"/>
  </cols>
  <sheetData>
    <row r="1" spans="1:46" x14ac:dyDescent="0.3">
      <c r="B1" s="6"/>
      <c r="E1" s="17"/>
      <c r="F1" s="125" t="s">
        <v>0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15" t="s">
        <v>52</v>
      </c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7"/>
      <c r="AN1" s="84" t="s">
        <v>59</v>
      </c>
      <c r="AO1" s="109" t="s">
        <v>60</v>
      </c>
      <c r="AP1" s="109"/>
      <c r="AQ1" s="109"/>
      <c r="AR1" s="109"/>
      <c r="AS1" s="109"/>
      <c r="AT1" s="109"/>
    </row>
    <row r="2" spans="1:46" ht="15" customHeight="1" x14ac:dyDescent="0.3">
      <c r="A2" s="1"/>
      <c r="B2" s="7"/>
      <c r="C2" s="1"/>
      <c r="D2" s="1"/>
      <c r="E2" s="18"/>
      <c r="F2" s="127" t="s">
        <v>1</v>
      </c>
      <c r="G2" s="127"/>
      <c r="H2" s="127"/>
      <c r="I2" s="127"/>
      <c r="J2" s="127"/>
      <c r="K2" s="127"/>
      <c r="L2" s="127"/>
      <c r="M2" s="128" t="s">
        <v>2</v>
      </c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9" t="s">
        <v>3</v>
      </c>
      <c r="Y2" s="131" t="s">
        <v>4</v>
      </c>
      <c r="Z2" s="133" t="s">
        <v>5</v>
      </c>
      <c r="AA2" s="134"/>
      <c r="AB2" s="118" t="s">
        <v>53</v>
      </c>
      <c r="AC2" s="119"/>
      <c r="AD2" s="119"/>
      <c r="AE2" s="120" t="s">
        <v>1</v>
      </c>
      <c r="AF2" s="121"/>
      <c r="AG2" s="122" t="s">
        <v>54</v>
      </c>
      <c r="AH2" s="123"/>
      <c r="AI2" s="123"/>
      <c r="AJ2" s="123"/>
      <c r="AK2" s="123"/>
      <c r="AL2" s="124"/>
      <c r="AM2" s="54" t="s">
        <v>5</v>
      </c>
      <c r="AN2" s="85"/>
      <c r="AO2" s="110" t="s">
        <v>10</v>
      </c>
      <c r="AP2" s="112" t="s">
        <v>5</v>
      </c>
      <c r="AQ2" s="113"/>
      <c r="AR2" s="113"/>
      <c r="AS2" s="113"/>
      <c r="AT2" s="114"/>
    </row>
    <row r="3" spans="1:46" ht="49.5" customHeight="1" x14ac:dyDescent="0.3">
      <c r="A3" s="2" t="s">
        <v>6</v>
      </c>
      <c r="B3" s="8" t="s">
        <v>7</v>
      </c>
      <c r="C3" s="8" t="s">
        <v>8</v>
      </c>
      <c r="D3" s="14" t="s">
        <v>9</v>
      </c>
      <c r="E3" s="14" t="s">
        <v>10</v>
      </c>
      <c r="F3" s="21" t="s">
        <v>11</v>
      </c>
      <c r="G3" s="25" t="s">
        <v>12</v>
      </c>
      <c r="H3" s="25" t="s">
        <v>13</v>
      </c>
      <c r="I3" s="25" t="s">
        <v>14</v>
      </c>
      <c r="J3" s="25" t="s">
        <v>15</v>
      </c>
      <c r="K3" s="25" t="s">
        <v>16</v>
      </c>
      <c r="L3" s="28" t="s">
        <v>17</v>
      </c>
      <c r="M3" s="31" t="s">
        <v>11</v>
      </c>
      <c r="N3" s="32" t="s">
        <v>12</v>
      </c>
      <c r="O3" s="32" t="s">
        <v>13</v>
      </c>
      <c r="P3" s="32" t="s">
        <v>14</v>
      </c>
      <c r="Q3" s="32" t="s">
        <v>15</v>
      </c>
      <c r="R3" s="32" t="s">
        <v>16</v>
      </c>
      <c r="S3" s="33" t="s">
        <v>17</v>
      </c>
      <c r="T3" s="34" t="s">
        <v>18</v>
      </c>
      <c r="U3" s="38" t="s">
        <v>19</v>
      </c>
      <c r="V3" s="41" t="s">
        <v>20</v>
      </c>
      <c r="W3" s="46" t="s">
        <v>21</v>
      </c>
      <c r="X3" s="130"/>
      <c r="Y3" s="132"/>
      <c r="Z3" s="52" t="s">
        <v>22</v>
      </c>
      <c r="AA3" s="53" t="s">
        <v>17</v>
      </c>
      <c r="AB3" s="55" t="s">
        <v>55</v>
      </c>
      <c r="AC3" s="56" t="s">
        <v>56</v>
      </c>
      <c r="AD3" s="57" t="s">
        <v>17</v>
      </c>
      <c r="AE3" s="55" t="s">
        <v>57</v>
      </c>
      <c r="AF3" s="57" t="s">
        <v>17</v>
      </c>
      <c r="AG3" s="58" t="s">
        <v>57</v>
      </c>
      <c r="AH3" s="59" t="s">
        <v>17</v>
      </c>
      <c r="AI3" s="60" t="s">
        <v>18</v>
      </c>
      <c r="AJ3" s="60" t="s">
        <v>19</v>
      </c>
      <c r="AK3" s="60" t="s">
        <v>20</v>
      </c>
      <c r="AL3" s="61" t="s">
        <v>21</v>
      </c>
      <c r="AM3" s="62" t="s">
        <v>17</v>
      </c>
      <c r="AN3" s="86" t="s">
        <v>61</v>
      </c>
      <c r="AO3" s="111"/>
      <c r="AP3" s="87" t="s">
        <v>57</v>
      </c>
      <c r="AQ3" s="88" t="s">
        <v>17</v>
      </c>
      <c r="AR3" s="88" t="s">
        <v>18</v>
      </c>
      <c r="AS3" s="88" t="s">
        <v>19</v>
      </c>
      <c r="AT3" s="89" t="s">
        <v>20</v>
      </c>
    </row>
    <row r="4" spans="1:46" x14ac:dyDescent="0.3">
      <c r="A4" s="3" t="s">
        <v>23</v>
      </c>
      <c r="B4" s="9">
        <v>9011</v>
      </c>
      <c r="C4" s="12" t="s">
        <v>24</v>
      </c>
      <c r="D4" s="15" t="s">
        <v>25</v>
      </c>
      <c r="E4" s="19">
        <v>180</v>
      </c>
      <c r="F4" s="22">
        <v>262</v>
      </c>
      <c r="G4" s="26">
        <v>161</v>
      </c>
      <c r="H4" s="26">
        <v>152</v>
      </c>
      <c r="I4" s="26">
        <v>130</v>
      </c>
      <c r="J4" s="26">
        <v>112</v>
      </c>
      <c r="K4" s="26">
        <v>105</v>
      </c>
      <c r="L4" s="29">
        <f>SUM(F4:K4)</f>
        <v>922</v>
      </c>
      <c r="M4" s="22">
        <v>109</v>
      </c>
      <c r="N4" s="26">
        <v>34</v>
      </c>
      <c r="O4" s="26">
        <v>20</v>
      </c>
      <c r="P4" s="26">
        <v>7</v>
      </c>
      <c r="Q4" s="26">
        <v>8</v>
      </c>
      <c r="R4" s="26">
        <v>2</v>
      </c>
      <c r="S4" s="29">
        <f>SUM(M4:R4)</f>
        <v>180</v>
      </c>
      <c r="T4" s="35">
        <v>146</v>
      </c>
      <c r="U4" s="39">
        <v>157.36777809990801</v>
      </c>
      <c r="V4" s="42">
        <v>195.5</v>
      </c>
      <c r="W4" s="47">
        <f>E4-S4</f>
        <v>0</v>
      </c>
      <c r="X4" s="48">
        <f>F4/E4</f>
        <v>1.4555555555555555</v>
      </c>
      <c r="Y4" s="50">
        <f>M4/S4</f>
        <v>0.60555555555555551</v>
      </c>
      <c r="Z4" s="63">
        <v>105</v>
      </c>
      <c r="AA4" s="79">
        <v>164</v>
      </c>
      <c r="AB4" s="63">
        <f>E4-AA4</f>
        <v>16</v>
      </c>
      <c r="AC4" s="64">
        <v>8</v>
      </c>
      <c r="AD4" s="65">
        <f>SUM(AB4:AC4)</f>
        <v>24</v>
      </c>
      <c r="AE4" s="66">
        <v>69</v>
      </c>
      <c r="AF4" s="67">
        <v>162</v>
      </c>
      <c r="AG4" s="68">
        <v>18</v>
      </c>
      <c r="AH4" s="69">
        <v>24</v>
      </c>
      <c r="AI4" s="70">
        <v>144.5</v>
      </c>
      <c r="AJ4" s="70">
        <v>153.73333333333332</v>
      </c>
      <c r="AK4" s="70">
        <v>181.5</v>
      </c>
      <c r="AL4" s="83">
        <f>AH4-AD4</f>
        <v>0</v>
      </c>
      <c r="AM4" s="71">
        <v>21</v>
      </c>
      <c r="AN4" s="71">
        <v>0</v>
      </c>
      <c r="AO4" s="96">
        <v>180</v>
      </c>
      <c r="AP4" s="94">
        <v>121</v>
      </c>
      <c r="AQ4" s="106">
        <v>177</v>
      </c>
      <c r="AR4" s="100">
        <v>144.5</v>
      </c>
      <c r="AS4" s="101">
        <v>157.6519774011299</v>
      </c>
      <c r="AT4" s="102">
        <v>195.5</v>
      </c>
    </row>
    <row r="5" spans="1:46" x14ac:dyDescent="0.3">
      <c r="A5" s="3" t="s">
        <v>23</v>
      </c>
      <c r="B5" s="9">
        <v>9015</v>
      </c>
      <c r="C5" s="12" t="s">
        <v>26</v>
      </c>
      <c r="D5" s="15" t="s">
        <v>25</v>
      </c>
      <c r="E5" s="19">
        <v>70</v>
      </c>
      <c r="F5" s="23">
        <v>76</v>
      </c>
      <c r="G5" s="27">
        <v>107</v>
      </c>
      <c r="H5" s="27">
        <v>131</v>
      </c>
      <c r="I5" s="27">
        <v>104</v>
      </c>
      <c r="J5" s="27">
        <v>75</v>
      </c>
      <c r="K5" s="27">
        <v>75</v>
      </c>
      <c r="L5" s="29">
        <f t="shared" ref="L5:L19" si="0">SUM(F5:K5)</f>
        <v>568</v>
      </c>
      <c r="M5" s="23">
        <v>40</v>
      </c>
      <c r="N5" s="27">
        <v>14</v>
      </c>
      <c r="O5" s="27">
        <v>9</v>
      </c>
      <c r="P5" s="27">
        <v>2</v>
      </c>
      <c r="Q5" s="27">
        <v>2</v>
      </c>
      <c r="R5" s="27">
        <v>3</v>
      </c>
      <c r="S5" s="29">
        <f t="shared" ref="S5:S19" si="1">SUM(M5:R5)</f>
        <v>70</v>
      </c>
      <c r="T5" s="36">
        <v>146.80000000000001</v>
      </c>
      <c r="U5" s="40">
        <v>159.101430402483</v>
      </c>
      <c r="V5" s="43">
        <v>193.8</v>
      </c>
      <c r="W5" s="47">
        <f t="shared" ref="W5:W19" si="2">E5-S5</f>
        <v>0</v>
      </c>
      <c r="X5" s="48">
        <f t="shared" ref="X5:X19" si="3">F5/E5</f>
        <v>1.0857142857142856</v>
      </c>
      <c r="Y5" s="50">
        <f>M5/S5</f>
        <v>0.5714285714285714</v>
      </c>
      <c r="Z5" s="63">
        <v>39</v>
      </c>
      <c r="AA5" s="79">
        <v>66</v>
      </c>
      <c r="AB5" s="63">
        <f t="shared" ref="AB5:AB19" si="4">E5-AA5</f>
        <v>4</v>
      </c>
      <c r="AC5" s="64">
        <v>6</v>
      </c>
      <c r="AD5" s="65">
        <f t="shared" ref="AD5:AD19" si="5">SUM(AB5:AC5)</f>
        <v>10</v>
      </c>
      <c r="AE5" s="72">
        <v>13</v>
      </c>
      <c r="AF5" s="43">
        <v>48</v>
      </c>
      <c r="AG5" s="72">
        <v>6</v>
      </c>
      <c r="AH5" s="73">
        <v>10</v>
      </c>
      <c r="AI5" s="40">
        <v>146.30000000000001</v>
      </c>
      <c r="AJ5" s="40">
        <v>152.38999999999999</v>
      </c>
      <c r="AK5" s="40">
        <v>179.8</v>
      </c>
      <c r="AL5" s="83">
        <f t="shared" ref="AL5:AL19" si="6">AH5-AD5</f>
        <v>0</v>
      </c>
      <c r="AM5" s="74">
        <v>10</v>
      </c>
      <c r="AN5" s="74">
        <v>1</v>
      </c>
      <c r="AO5" s="93">
        <v>70</v>
      </c>
      <c r="AP5" s="94">
        <v>44</v>
      </c>
      <c r="AQ5" s="107">
        <v>69</v>
      </c>
      <c r="AR5" s="103">
        <v>146.30000000000001</v>
      </c>
      <c r="AS5" s="104">
        <v>158.0043478260869</v>
      </c>
      <c r="AT5" s="105">
        <v>193.8</v>
      </c>
    </row>
    <row r="6" spans="1:46" x14ac:dyDescent="0.3">
      <c r="A6" s="3" t="s">
        <v>27</v>
      </c>
      <c r="B6" s="9">
        <v>9119</v>
      </c>
      <c r="C6" s="12" t="s">
        <v>28</v>
      </c>
      <c r="D6" s="15" t="s">
        <v>25</v>
      </c>
      <c r="E6" s="19">
        <v>105</v>
      </c>
      <c r="F6" s="23">
        <v>102</v>
      </c>
      <c r="G6" s="27">
        <v>178</v>
      </c>
      <c r="H6" s="27">
        <v>231</v>
      </c>
      <c r="I6" s="27">
        <v>197</v>
      </c>
      <c r="J6" s="27">
        <v>150</v>
      </c>
      <c r="K6" s="27">
        <v>86</v>
      </c>
      <c r="L6" s="29">
        <f t="shared" si="0"/>
        <v>944</v>
      </c>
      <c r="M6" s="23">
        <v>23</v>
      </c>
      <c r="N6" s="27">
        <v>29</v>
      </c>
      <c r="O6" s="27">
        <v>36</v>
      </c>
      <c r="P6" s="27">
        <v>13</v>
      </c>
      <c r="Q6" s="27">
        <v>3</v>
      </c>
      <c r="R6" s="27">
        <v>2</v>
      </c>
      <c r="S6" s="29">
        <f t="shared" si="1"/>
        <v>106</v>
      </c>
      <c r="T6" s="36">
        <v>150</v>
      </c>
      <c r="U6" s="40">
        <v>154.84056609531601</v>
      </c>
      <c r="V6" s="43">
        <v>181.5</v>
      </c>
      <c r="W6" s="47">
        <v>0</v>
      </c>
      <c r="X6" s="48">
        <f t="shared" si="3"/>
        <v>0.97142857142857142</v>
      </c>
      <c r="Y6" s="50">
        <f t="shared" ref="Y6:Y19" si="7">M6/S6</f>
        <v>0.21698113207547171</v>
      </c>
      <c r="Z6" s="63">
        <v>21</v>
      </c>
      <c r="AA6" s="79">
        <v>100</v>
      </c>
      <c r="AB6" s="63">
        <v>5</v>
      </c>
      <c r="AC6" s="64">
        <v>6</v>
      </c>
      <c r="AD6" s="65">
        <f t="shared" si="5"/>
        <v>11</v>
      </c>
      <c r="AE6" s="72">
        <v>40</v>
      </c>
      <c r="AF6" s="43">
        <v>170</v>
      </c>
      <c r="AG6" s="72">
        <v>3</v>
      </c>
      <c r="AH6" s="73">
        <v>11</v>
      </c>
      <c r="AI6" s="40">
        <v>156.5</v>
      </c>
      <c r="AJ6" s="40">
        <v>160.39090909090908</v>
      </c>
      <c r="AK6" s="40">
        <v>171.5</v>
      </c>
      <c r="AL6" s="83">
        <f t="shared" si="6"/>
        <v>0</v>
      </c>
      <c r="AM6" s="74">
        <v>11</v>
      </c>
      <c r="AN6" s="74">
        <v>0</v>
      </c>
      <c r="AO6" s="93">
        <v>105</v>
      </c>
      <c r="AP6" s="94">
        <v>23</v>
      </c>
      <c r="AQ6" s="107">
        <v>105</v>
      </c>
      <c r="AR6" s="103">
        <v>150</v>
      </c>
      <c r="AS6" s="104">
        <v>155.46285714285713</v>
      </c>
      <c r="AT6" s="105">
        <v>181.5</v>
      </c>
    </row>
    <row r="7" spans="1:46" x14ac:dyDescent="0.3">
      <c r="A7" s="3" t="s">
        <v>29</v>
      </c>
      <c r="B7" s="9">
        <v>9141</v>
      </c>
      <c r="C7" s="12" t="s">
        <v>29</v>
      </c>
      <c r="D7" s="15" t="s">
        <v>25</v>
      </c>
      <c r="E7" s="19">
        <v>40</v>
      </c>
      <c r="F7" s="23">
        <v>39</v>
      </c>
      <c r="G7" s="27">
        <v>38</v>
      </c>
      <c r="H7" s="27">
        <v>36</v>
      </c>
      <c r="I7" s="27">
        <v>31</v>
      </c>
      <c r="J7" s="27">
        <v>27</v>
      </c>
      <c r="K7" s="27">
        <v>21</v>
      </c>
      <c r="L7" s="29">
        <f t="shared" si="0"/>
        <v>192</v>
      </c>
      <c r="M7" s="23">
        <v>23</v>
      </c>
      <c r="N7" s="27">
        <v>11</v>
      </c>
      <c r="O7" s="27">
        <v>5</v>
      </c>
      <c r="P7" s="27">
        <v>0</v>
      </c>
      <c r="Q7" s="27">
        <v>1</v>
      </c>
      <c r="R7" s="27">
        <v>0</v>
      </c>
      <c r="S7" s="29">
        <f t="shared" si="1"/>
        <v>40</v>
      </c>
      <c r="T7" s="36">
        <v>145.5</v>
      </c>
      <c r="U7" s="40">
        <v>162.51250114440899</v>
      </c>
      <c r="V7" s="44">
        <v>184.8</v>
      </c>
      <c r="W7" s="47">
        <f t="shared" si="2"/>
        <v>0</v>
      </c>
      <c r="X7" s="48">
        <f t="shared" si="3"/>
        <v>0.97499999999999998</v>
      </c>
      <c r="Y7" s="50">
        <f t="shared" si="7"/>
        <v>0.57499999999999996</v>
      </c>
      <c r="Z7" s="63">
        <v>20</v>
      </c>
      <c r="AA7" s="79">
        <v>36</v>
      </c>
      <c r="AB7" s="63">
        <f t="shared" si="4"/>
        <v>4</v>
      </c>
      <c r="AC7" s="64">
        <v>0</v>
      </c>
      <c r="AD7" s="65">
        <f t="shared" si="5"/>
        <v>4</v>
      </c>
      <c r="AE7" s="72">
        <v>12</v>
      </c>
      <c r="AF7" s="43">
        <v>35</v>
      </c>
      <c r="AG7" s="72">
        <v>3</v>
      </c>
      <c r="AH7" s="73">
        <v>4</v>
      </c>
      <c r="AI7" s="40">
        <v>150.30000000000001</v>
      </c>
      <c r="AJ7" s="40">
        <v>161.15</v>
      </c>
      <c r="AK7" s="40">
        <v>178.5</v>
      </c>
      <c r="AL7" s="83">
        <f t="shared" si="6"/>
        <v>0</v>
      </c>
      <c r="AM7" s="74">
        <v>4</v>
      </c>
      <c r="AN7" s="74">
        <v>0</v>
      </c>
      <c r="AO7" s="93">
        <v>40</v>
      </c>
      <c r="AP7" s="94">
        <v>23</v>
      </c>
      <c r="AQ7" s="107">
        <v>40</v>
      </c>
      <c r="AR7" s="103">
        <v>145.5</v>
      </c>
      <c r="AS7" s="104">
        <v>161.85750000000004</v>
      </c>
      <c r="AT7" s="105">
        <v>184.8</v>
      </c>
    </row>
    <row r="8" spans="1:46" x14ac:dyDescent="0.3">
      <c r="A8" s="3" t="s">
        <v>30</v>
      </c>
      <c r="B8" s="9">
        <v>9146</v>
      </c>
      <c r="C8" s="12" t="s">
        <v>31</v>
      </c>
      <c r="D8" s="15" t="s">
        <v>25</v>
      </c>
      <c r="E8" s="19">
        <v>90</v>
      </c>
      <c r="F8" s="23">
        <v>41</v>
      </c>
      <c r="G8" s="27">
        <v>40</v>
      </c>
      <c r="H8" s="27">
        <v>44</v>
      </c>
      <c r="I8" s="27">
        <v>38</v>
      </c>
      <c r="J8" s="27">
        <v>33</v>
      </c>
      <c r="K8" s="27">
        <v>33</v>
      </c>
      <c r="L8" s="29">
        <f t="shared" si="0"/>
        <v>229</v>
      </c>
      <c r="M8" s="23">
        <v>24</v>
      </c>
      <c r="N8" s="27">
        <v>24</v>
      </c>
      <c r="O8" s="27">
        <v>16</v>
      </c>
      <c r="P8" s="27">
        <v>12</v>
      </c>
      <c r="Q8" s="27">
        <v>7</v>
      </c>
      <c r="R8" s="27">
        <v>7</v>
      </c>
      <c r="S8" s="29">
        <f t="shared" si="1"/>
        <v>90</v>
      </c>
      <c r="T8" s="36">
        <v>115.5</v>
      </c>
      <c r="U8" s="40">
        <v>126.26666666666701</v>
      </c>
      <c r="V8" s="44">
        <v>165</v>
      </c>
      <c r="W8" s="47">
        <f t="shared" si="2"/>
        <v>0</v>
      </c>
      <c r="X8" s="48">
        <f t="shared" si="3"/>
        <v>0.45555555555555555</v>
      </c>
      <c r="Y8" s="50">
        <f t="shared" si="7"/>
        <v>0.26666666666666666</v>
      </c>
      <c r="Z8" s="63">
        <v>23</v>
      </c>
      <c r="AA8" s="79">
        <v>81</v>
      </c>
      <c r="AB8" s="63">
        <f t="shared" si="4"/>
        <v>9</v>
      </c>
      <c r="AC8" s="64">
        <v>9</v>
      </c>
      <c r="AD8" s="65">
        <f t="shared" si="5"/>
        <v>18</v>
      </c>
      <c r="AE8" s="72">
        <v>17</v>
      </c>
      <c r="AF8" s="43">
        <v>100</v>
      </c>
      <c r="AG8" s="72">
        <v>4</v>
      </c>
      <c r="AH8" s="73">
        <v>18</v>
      </c>
      <c r="AI8" s="40">
        <v>124</v>
      </c>
      <c r="AJ8" s="40">
        <v>130.61111111111111</v>
      </c>
      <c r="AK8" s="40">
        <v>144</v>
      </c>
      <c r="AL8" s="83">
        <f t="shared" si="6"/>
        <v>0</v>
      </c>
      <c r="AM8" s="74">
        <v>14</v>
      </c>
      <c r="AN8" s="74">
        <v>1</v>
      </c>
      <c r="AO8" s="93">
        <v>90</v>
      </c>
      <c r="AP8" s="94">
        <v>25</v>
      </c>
      <c r="AQ8" s="107">
        <v>85</v>
      </c>
      <c r="AR8" s="103">
        <v>115.5</v>
      </c>
      <c r="AS8" s="104">
        <v>126.37647058823529</v>
      </c>
      <c r="AT8" s="105">
        <v>160.5</v>
      </c>
    </row>
    <row r="9" spans="1:46" x14ac:dyDescent="0.3">
      <c r="A9" s="3" t="s">
        <v>32</v>
      </c>
      <c r="B9" s="9">
        <v>9209</v>
      </c>
      <c r="C9" s="12" t="s">
        <v>32</v>
      </c>
      <c r="D9" s="15" t="s">
        <v>25</v>
      </c>
      <c r="E9" s="19">
        <v>50</v>
      </c>
      <c r="F9" s="23">
        <v>58</v>
      </c>
      <c r="G9" s="27">
        <v>62</v>
      </c>
      <c r="H9" s="27">
        <v>75</v>
      </c>
      <c r="I9" s="27">
        <v>56</v>
      </c>
      <c r="J9" s="27">
        <v>67</v>
      </c>
      <c r="K9" s="27">
        <v>62</v>
      </c>
      <c r="L9" s="29">
        <f t="shared" si="0"/>
        <v>380</v>
      </c>
      <c r="M9" s="23">
        <v>27</v>
      </c>
      <c r="N9" s="27">
        <v>14</v>
      </c>
      <c r="O9" s="27">
        <v>3</v>
      </c>
      <c r="P9" s="27">
        <v>1</v>
      </c>
      <c r="Q9" s="27">
        <v>1</v>
      </c>
      <c r="R9" s="27">
        <v>4</v>
      </c>
      <c r="S9" s="29">
        <f t="shared" si="1"/>
        <v>50</v>
      </c>
      <c r="T9" s="36">
        <v>148</v>
      </c>
      <c r="U9" s="40">
        <v>164.688000183105</v>
      </c>
      <c r="V9" s="44">
        <v>185.5</v>
      </c>
      <c r="W9" s="47">
        <f t="shared" si="2"/>
        <v>0</v>
      </c>
      <c r="X9" s="48">
        <f t="shared" si="3"/>
        <v>1.1599999999999999</v>
      </c>
      <c r="Y9" s="50">
        <f t="shared" si="7"/>
        <v>0.54</v>
      </c>
      <c r="Z9" s="63">
        <v>27</v>
      </c>
      <c r="AA9" s="79">
        <v>46</v>
      </c>
      <c r="AB9" s="63">
        <f t="shared" si="4"/>
        <v>4</v>
      </c>
      <c r="AC9" s="64">
        <v>4</v>
      </c>
      <c r="AD9" s="65">
        <f t="shared" si="5"/>
        <v>8</v>
      </c>
      <c r="AE9" s="72">
        <v>11</v>
      </c>
      <c r="AF9" s="43">
        <v>63</v>
      </c>
      <c r="AG9" s="72">
        <v>6</v>
      </c>
      <c r="AH9" s="73">
        <v>8</v>
      </c>
      <c r="AI9" s="40">
        <v>152.5</v>
      </c>
      <c r="AJ9" s="40">
        <v>159.875</v>
      </c>
      <c r="AK9" s="40">
        <v>166.5</v>
      </c>
      <c r="AL9" s="83">
        <f t="shared" si="6"/>
        <v>0</v>
      </c>
      <c r="AM9" s="74">
        <v>8</v>
      </c>
      <c r="AN9" s="74">
        <v>2</v>
      </c>
      <c r="AO9" s="93">
        <v>50</v>
      </c>
      <c r="AP9" s="94">
        <v>31</v>
      </c>
      <c r="AQ9" s="107">
        <v>48</v>
      </c>
      <c r="AR9" s="103">
        <v>148</v>
      </c>
      <c r="AS9" s="104">
        <v>165.98750000000001</v>
      </c>
      <c r="AT9" s="105">
        <v>185.5</v>
      </c>
    </row>
    <row r="10" spans="1:46" x14ac:dyDescent="0.3">
      <c r="A10" s="3" t="s">
        <v>30</v>
      </c>
      <c r="B10" s="9">
        <v>9212</v>
      </c>
      <c r="C10" s="12" t="s">
        <v>33</v>
      </c>
      <c r="D10" s="15" t="s">
        <v>25</v>
      </c>
      <c r="E10" s="19">
        <v>25</v>
      </c>
      <c r="F10" s="23">
        <v>20</v>
      </c>
      <c r="G10" s="27">
        <v>21</v>
      </c>
      <c r="H10" s="27">
        <v>25</v>
      </c>
      <c r="I10" s="27">
        <v>23</v>
      </c>
      <c r="J10" s="27">
        <v>20</v>
      </c>
      <c r="K10" s="27">
        <v>18</v>
      </c>
      <c r="L10" s="29">
        <f t="shared" si="0"/>
        <v>127</v>
      </c>
      <c r="M10" s="23">
        <v>9</v>
      </c>
      <c r="N10" s="27">
        <v>5</v>
      </c>
      <c r="O10" s="27">
        <v>4</v>
      </c>
      <c r="P10" s="27">
        <v>5</v>
      </c>
      <c r="Q10" s="27">
        <v>1</v>
      </c>
      <c r="R10" s="27">
        <v>1</v>
      </c>
      <c r="S10" s="29">
        <f t="shared" si="1"/>
        <v>25</v>
      </c>
      <c r="T10" s="36">
        <v>124.5</v>
      </c>
      <c r="U10" s="40">
        <v>138.77200012207001</v>
      </c>
      <c r="V10" s="44">
        <v>170.5</v>
      </c>
      <c r="W10" s="47">
        <f t="shared" si="2"/>
        <v>0</v>
      </c>
      <c r="X10" s="48">
        <f t="shared" si="3"/>
        <v>0.8</v>
      </c>
      <c r="Y10" s="50">
        <f t="shared" si="7"/>
        <v>0.36</v>
      </c>
      <c r="Z10" s="63">
        <v>9</v>
      </c>
      <c r="AA10" s="79">
        <v>21</v>
      </c>
      <c r="AB10" s="63">
        <f t="shared" si="4"/>
        <v>4</v>
      </c>
      <c r="AC10" s="64">
        <v>4</v>
      </c>
      <c r="AD10" s="65">
        <f t="shared" si="5"/>
        <v>8</v>
      </c>
      <c r="AE10" s="72">
        <v>9</v>
      </c>
      <c r="AF10" s="43">
        <v>68</v>
      </c>
      <c r="AG10" s="72">
        <v>1</v>
      </c>
      <c r="AH10" s="73">
        <v>8</v>
      </c>
      <c r="AI10" s="40">
        <v>132.5</v>
      </c>
      <c r="AJ10" s="40">
        <v>138.9375</v>
      </c>
      <c r="AK10" s="40">
        <v>161</v>
      </c>
      <c r="AL10" s="83">
        <f t="shared" si="6"/>
        <v>0</v>
      </c>
      <c r="AM10" s="74">
        <v>7</v>
      </c>
      <c r="AN10" s="74">
        <v>0</v>
      </c>
      <c r="AO10" s="93">
        <v>25</v>
      </c>
      <c r="AP10" s="94">
        <v>10</v>
      </c>
      <c r="AQ10" s="107">
        <v>24</v>
      </c>
      <c r="AR10" s="103">
        <v>124.5</v>
      </c>
      <c r="AS10" s="104">
        <v>138.47083333333333</v>
      </c>
      <c r="AT10" s="105">
        <v>170.5</v>
      </c>
    </row>
    <row r="11" spans="1:46" x14ac:dyDescent="0.3">
      <c r="A11" s="3" t="s">
        <v>34</v>
      </c>
      <c r="B11" s="10">
        <v>9223</v>
      </c>
      <c r="C11" s="12" t="s">
        <v>34</v>
      </c>
      <c r="D11" s="15" t="s">
        <v>25</v>
      </c>
      <c r="E11" s="19">
        <v>30</v>
      </c>
      <c r="F11" s="23">
        <v>24</v>
      </c>
      <c r="G11" s="27">
        <v>50</v>
      </c>
      <c r="H11" s="27">
        <v>47</v>
      </c>
      <c r="I11" s="27">
        <v>48</v>
      </c>
      <c r="J11" s="27">
        <v>42</v>
      </c>
      <c r="K11" s="27">
        <v>41</v>
      </c>
      <c r="L11" s="29">
        <f t="shared" si="0"/>
        <v>252</v>
      </c>
      <c r="M11" s="23">
        <v>5</v>
      </c>
      <c r="N11" s="27">
        <v>12</v>
      </c>
      <c r="O11" s="27">
        <v>7</v>
      </c>
      <c r="P11" s="27">
        <v>2</v>
      </c>
      <c r="Q11" s="27">
        <v>3</v>
      </c>
      <c r="R11" s="27">
        <v>1</v>
      </c>
      <c r="S11" s="29">
        <f t="shared" si="1"/>
        <v>30</v>
      </c>
      <c r="T11" s="36">
        <v>136.30000000000001</v>
      </c>
      <c r="U11" s="40">
        <v>143.99666798909499</v>
      </c>
      <c r="V11" s="44">
        <v>180.5</v>
      </c>
      <c r="W11" s="47">
        <f t="shared" si="2"/>
        <v>0</v>
      </c>
      <c r="X11" s="48">
        <f t="shared" si="3"/>
        <v>0.8</v>
      </c>
      <c r="Y11" s="50">
        <f t="shared" si="7"/>
        <v>0.16666666666666666</v>
      </c>
      <c r="Z11" s="63">
        <v>3</v>
      </c>
      <c r="AA11" s="79">
        <v>24</v>
      </c>
      <c r="AB11" s="63">
        <f t="shared" si="4"/>
        <v>6</v>
      </c>
      <c r="AC11" s="64">
        <v>7</v>
      </c>
      <c r="AD11" s="65">
        <f t="shared" si="5"/>
        <v>13</v>
      </c>
      <c r="AE11" s="72">
        <v>10</v>
      </c>
      <c r="AF11" s="43">
        <v>49</v>
      </c>
      <c r="AG11" s="72">
        <v>5</v>
      </c>
      <c r="AH11" s="73">
        <v>13</v>
      </c>
      <c r="AI11" s="40">
        <v>130.5</v>
      </c>
      <c r="AJ11" s="40">
        <v>135.82307692307691</v>
      </c>
      <c r="AK11" s="40">
        <v>144</v>
      </c>
      <c r="AL11" s="83">
        <f t="shared" si="6"/>
        <v>0</v>
      </c>
      <c r="AM11" s="74">
        <v>12</v>
      </c>
      <c r="AN11" s="74">
        <v>1</v>
      </c>
      <c r="AO11" s="93">
        <v>30</v>
      </c>
      <c r="AP11" s="94">
        <v>7</v>
      </c>
      <c r="AQ11" s="107">
        <v>28</v>
      </c>
      <c r="AR11" s="103">
        <v>130.5</v>
      </c>
      <c r="AS11" s="104">
        <v>142.08928571428575</v>
      </c>
      <c r="AT11" s="105">
        <v>180.5</v>
      </c>
    </row>
    <row r="12" spans="1:46" x14ac:dyDescent="0.3">
      <c r="A12" s="3" t="s">
        <v>35</v>
      </c>
      <c r="B12" s="10">
        <v>9226</v>
      </c>
      <c r="C12" s="12" t="s">
        <v>36</v>
      </c>
      <c r="D12" s="15" t="s">
        <v>25</v>
      </c>
      <c r="E12" s="19">
        <v>25</v>
      </c>
      <c r="F12" s="23">
        <v>7</v>
      </c>
      <c r="G12" s="27">
        <v>19</v>
      </c>
      <c r="H12" s="27">
        <v>17</v>
      </c>
      <c r="I12" s="27">
        <v>24</v>
      </c>
      <c r="J12" s="27">
        <v>19</v>
      </c>
      <c r="K12" s="27">
        <v>24</v>
      </c>
      <c r="L12" s="29">
        <f t="shared" si="0"/>
        <v>110</v>
      </c>
      <c r="M12" s="23">
        <v>2</v>
      </c>
      <c r="N12" s="27">
        <v>9</v>
      </c>
      <c r="O12" s="27">
        <v>4</v>
      </c>
      <c r="P12" s="27">
        <v>3</v>
      </c>
      <c r="Q12" s="27">
        <v>4</v>
      </c>
      <c r="R12" s="27">
        <v>3</v>
      </c>
      <c r="S12" s="29">
        <f t="shared" si="1"/>
        <v>25</v>
      </c>
      <c r="T12" s="36">
        <v>126.3</v>
      </c>
      <c r="U12" s="40">
        <v>131.18400146484399</v>
      </c>
      <c r="V12" s="44">
        <v>145.5</v>
      </c>
      <c r="W12" s="47">
        <f t="shared" si="2"/>
        <v>0</v>
      </c>
      <c r="X12" s="48">
        <f t="shared" si="3"/>
        <v>0.28000000000000003</v>
      </c>
      <c r="Y12" s="50">
        <f t="shared" si="7"/>
        <v>0.08</v>
      </c>
      <c r="Z12" s="63">
        <v>2</v>
      </c>
      <c r="AA12" s="79">
        <v>24</v>
      </c>
      <c r="AB12" s="63">
        <f t="shared" si="4"/>
        <v>1</v>
      </c>
      <c r="AC12" s="64">
        <v>2</v>
      </c>
      <c r="AD12" s="65">
        <f t="shared" si="5"/>
        <v>3</v>
      </c>
      <c r="AE12" s="72">
        <v>5</v>
      </c>
      <c r="AF12" s="43">
        <v>37</v>
      </c>
      <c r="AG12" s="72">
        <v>1</v>
      </c>
      <c r="AH12" s="73">
        <v>3</v>
      </c>
      <c r="AI12" s="40">
        <v>131</v>
      </c>
      <c r="AJ12" s="40">
        <v>133.1</v>
      </c>
      <c r="AK12" s="40">
        <v>136</v>
      </c>
      <c r="AL12" s="83">
        <f t="shared" si="6"/>
        <v>0</v>
      </c>
      <c r="AM12" s="74">
        <v>3</v>
      </c>
      <c r="AN12" s="74">
        <v>1</v>
      </c>
      <c r="AO12" s="93">
        <v>25</v>
      </c>
      <c r="AP12" s="94">
        <v>3</v>
      </c>
      <c r="AQ12" s="107">
        <v>24</v>
      </c>
      <c r="AR12" s="103">
        <v>126.3</v>
      </c>
      <c r="AS12" s="104">
        <v>131.31666666666669</v>
      </c>
      <c r="AT12" s="105">
        <v>145.5</v>
      </c>
    </row>
    <row r="13" spans="1:46" x14ac:dyDescent="0.3">
      <c r="A13" s="3" t="s">
        <v>29</v>
      </c>
      <c r="B13" s="9">
        <v>9368</v>
      </c>
      <c r="C13" s="12" t="s">
        <v>37</v>
      </c>
      <c r="D13" s="15" t="s">
        <v>38</v>
      </c>
      <c r="E13" s="19">
        <v>40</v>
      </c>
      <c r="F13" s="23">
        <v>30</v>
      </c>
      <c r="G13" s="27">
        <v>57</v>
      </c>
      <c r="H13" s="27">
        <v>44</v>
      </c>
      <c r="I13" s="27">
        <v>40</v>
      </c>
      <c r="J13" s="27">
        <v>54</v>
      </c>
      <c r="K13" s="27">
        <v>34</v>
      </c>
      <c r="L13" s="29">
        <f t="shared" si="0"/>
        <v>259</v>
      </c>
      <c r="M13" s="23">
        <v>15</v>
      </c>
      <c r="N13" s="27">
        <v>12</v>
      </c>
      <c r="O13" s="27">
        <v>5</v>
      </c>
      <c r="P13" s="27">
        <v>5</v>
      </c>
      <c r="Q13" s="27">
        <v>2</v>
      </c>
      <c r="R13" s="27">
        <v>1</v>
      </c>
      <c r="S13" s="29">
        <f t="shared" si="1"/>
        <v>40</v>
      </c>
      <c r="T13" s="36">
        <v>151.5</v>
      </c>
      <c r="U13" s="40">
        <v>160.49000129699701</v>
      </c>
      <c r="V13" s="44">
        <v>184.5</v>
      </c>
      <c r="W13" s="47">
        <f t="shared" si="2"/>
        <v>0</v>
      </c>
      <c r="X13" s="48">
        <f t="shared" si="3"/>
        <v>0.75</v>
      </c>
      <c r="Y13" s="50">
        <f t="shared" si="7"/>
        <v>0.375</v>
      </c>
      <c r="Z13" s="63">
        <v>13</v>
      </c>
      <c r="AA13" s="79">
        <v>38</v>
      </c>
      <c r="AB13" s="63">
        <f t="shared" si="4"/>
        <v>2</v>
      </c>
      <c r="AC13" s="64">
        <v>2</v>
      </c>
      <c r="AD13" s="65">
        <f t="shared" si="5"/>
        <v>4</v>
      </c>
      <c r="AE13" s="72">
        <v>8</v>
      </c>
      <c r="AF13" s="43">
        <v>37</v>
      </c>
      <c r="AG13" s="72">
        <v>1</v>
      </c>
      <c r="AH13" s="73">
        <v>4</v>
      </c>
      <c r="AI13" s="40">
        <v>153.30000000000001</v>
      </c>
      <c r="AJ13" s="40">
        <v>157.57499999999999</v>
      </c>
      <c r="AK13" s="40">
        <v>164</v>
      </c>
      <c r="AL13" s="83">
        <f t="shared" si="6"/>
        <v>0</v>
      </c>
      <c r="AM13" s="74">
        <v>4</v>
      </c>
      <c r="AN13" s="74">
        <v>0</v>
      </c>
      <c r="AO13" s="93">
        <v>40</v>
      </c>
      <c r="AP13" s="94">
        <v>14</v>
      </c>
      <c r="AQ13" s="107">
        <v>40</v>
      </c>
      <c r="AR13" s="103">
        <v>151.5</v>
      </c>
      <c r="AS13" s="104">
        <v>160.38750000000005</v>
      </c>
      <c r="AT13" s="105">
        <v>184.5</v>
      </c>
    </row>
    <row r="14" spans="1:46" x14ac:dyDescent="0.3">
      <c r="A14" s="3" t="s">
        <v>39</v>
      </c>
      <c r="B14" s="9">
        <v>9381</v>
      </c>
      <c r="C14" s="12" t="s">
        <v>40</v>
      </c>
      <c r="D14" s="15" t="s">
        <v>25</v>
      </c>
      <c r="E14" s="19">
        <v>35</v>
      </c>
      <c r="F14" s="23">
        <v>29</v>
      </c>
      <c r="G14" s="27">
        <v>33</v>
      </c>
      <c r="H14" s="27">
        <v>22</v>
      </c>
      <c r="I14" s="27">
        <v>34</v>
      </c>
      <c r="J14" s="27">
        <v>38</v>
      </c>
      <c r="K14" s="27">
        <v>40</v>
      </c>
      <c r="L14" s="29">
        <f t="shared" si="0"/>
        <v>196</v>
      </c>
      <c r="M14" s="23">
        <v>8</v>
      </c>
      <c r="N14" s="27">
        <v>8</v>
      </c>
      <c r="O14" s="27">
        <v>5</v>
      </c>
      <c r="P14" s="27">
        <v>7</v>
      </c>
      <c r="Q14" s="27">
        <v>5</v>
      </c>
      <c r="R14" s="27">
        <v>2</v>
      </c>
      <c r="S14" s="29">
        <f t="shared" si="1"/>
        <v>35</v>
      </c>
      <c r="T14" s="36">
        <v>136</v>
      </c>
      <c r="U14" s="40">
        <v>143.617143031529</v>
      </c>
      <c r="V14" s="44">
        <v>164</v>
      </c>
      <c r="W14" s="47">
        <f t="shared" si="2"/>
        <v>0</v>
      </c>
      <c r="X14" s="48">
        <f t="shared" si="3"/>
        <v>0.82857142857142863</v>
      </c>
      <c r="Y14" s="50">
        <f t="shared" si="7"/>
        <v>0.22857142857142856</v>
      </c>
      <c r="Z14" s="63">
        <v>7</v>
      </c>
      <c r="AA14" s="79">
        <v>29</v>
      </c>
      <c r="AB14" s="63">
        <f t="shared" si="4"/>
        <v>6</v>
      </c>
      <c r="AC14" s="64">
        <v>5</v>
      </c>
      <c r="AD14" s="65">
        <f t="shared" si="5"/>
        <v>11</v>
      </c>
      <c r="AE14" s="72">
        <v>10</v>
      </c>
      <c r="AF14" s="43">
        <v>63</v>
      </c>
      <c r="AG14" s="72">
        <v>1</v>
      </c>
      <c r="AH14" s="73">
        <v>11</v>
      </c>
      <c r="AI14" s="40">
        <v>139.5</v>
      </c>
      <c r="AJ14" s="40">
        <v>145.68181818181819</v>
      </c>
      <c r="AK14" s="40">
        <v>150.5</v>
      </c>
      <c r="AL14" s="83">
        <f t="shared" si="6"/>
        <v>0</v>
      </c>
      <c r="AM14" s="74">
        <v>10</v>
      </c>
      <c r="AN14" s="74">
        <v>0</v>
      </c>
      <c r="AO14" s="93">
        <v>35</v>
      </c>
      <c r="AP14" s="94">
        <v>8</v>
      </c>
      <c r="AQ14" s="107">
        <v>34</v>
      </c>
      <c r="AR14" s="103">
        <v>136</v>
      </c>
      <c r="AS14" s="104">
        <v>143.89705882352942</v>
      </c>
      <c r="AT14" s="105">
        <v>159.5</v>
      </c>
    </row>
    <row r="15" spans="1:46" x14ac:dyDescent="0.3">
      <c r="A15" s="3" t="s">
        <v>32</v>
      </c>
      <c r="B15" s="9">
        <v>9385</v>
      </c>
      <c r="C15" s="12" t="s">
        <v>41</v>
      </c>
      <c r="D15" s="15" t="s">
        <v>25</v>
      </c>
      <c r="E15" s="19">
        <v>80</v>
      </c>
      <c r="F15" s="23">
        <v>62</v>
      </c>
      <c r="G15" s="27">
        <v>87</v>
      </c>
      <c r="H15" s="27">
        <v>81</v>
      </c>
      <c r="I15" s="27">
        <v>78</v>
      </c>
      <c r="J15" s="27">
        <v>58</v>
      </c>
      <c r="K15" s="27">
        <v>56</v>
      </c>
      <c r="L15" s="29">
        <f t="shared" si="0"/>
        <v>422</v>
      </c>
      <c r="M15" s="136">
        <v>31</v>
      </c>
      <c r="N15" s="27">
        <v>29</v>
      </c>
      <c r="O15" s="27">
        <v>8</v>
      </c>
      <c r="P15" s="27">
        <v>5</v>
      </c>
      <c r="Q15" s="27">
        <v>4</v>
      </c>
      <c r="R15" s="27">
        <v>3</v>
      </c>
      <c r="S15" s="29">
        <f t="shared" si="1"/>
        <v>80</v>
      </c>
      <c r="T15" s="36">
        <v>146.5</v>
      </c>
      <c r="U15" s="40">
        <v>157.54125022888201</v>
      </c>
      <c r="V15" s="44">
        <v>187.5</v>
      </c>
      <c r="W15" s="47">
        <f t="shared" si="2"/>
        <v>0</v>
      </c>
      <c r="X15" s="48">
        <f t="shared" si="3"/>
        <v>0.77500000000000002</v>
      </c>
      <c r="Y15" s="50">
        <f t="shared" si="7"/>
        <v>0.38750000000000001</v>
      </c>
      <c r="Z15" s="63">
        <v>29</v>
      </c>
      <c r="AA15" s="79">
        <v>75</v>
      </c>
      <c r="AB15" s="63">
        <f t="shared" si="4"/>
        <v>5</v>
      </c>
      <c r="AC15" s="64">
        <v>7</v>
      </c>
      <c r="AD15" s="65">
        <f t="shared" si="5"/>
        <v>12</v>
      </c>
      <c r="AE15" s="72">
        <v>19</v>
      </c>
      <c r="AF15" s="43">
        <v>66</v>
      </c>
      <c r="AG15" s="72">
        <v>6</v>
      </c>
      <c r="AH15" s="73">
        <v>12</v>
      </c>
      <c r="AI15" s="40">
        <v>153</v>
      </c>
      <c r="AJ15" s="40">
        <v>163</v>
      </c>
      <c r="AK15" s="40">
        <v>179.5</v>
      </c>
      <c r="AL15" s="83">
        <f t="shared" si="6"/>
        <v>0</v>
      </c>
      <c r="AM15" s="74">
        <v>12</v>
      </c>
      <c r="AN15" s="74">
        <v>1</v>
      </c>
      <c r="AO15" s="93">
        <v>80</v>
      </c>
      <c r="AP15" s="94">
        <v>34</v>
      </c>
      <c r="AQ15" s="107">
        <v>79</v>
      </c>
      <c r="AR15" s="103">
        <v>146.5</v>
      </c>
      <c r="AS15" s="104">
        <v>157.7873417721519</v>
      </c>
      <c r="AT15" s="105">
        <v>187.5</v>
      </c>
    </row>
    <row r="16" spans="1:46" x14ac:dyDescent="0.3">
      <c r="A16" s="3" t="s">
        <v>42</v>
      </c>
      <c r="B16" s="9">
        <v>9811</v>
      </c>
      <c r="C16" s="12" t="s">
        <v>43</v>
      </c>
      <c r="D16" s="15" t="s">
        <v>38</v>
      </c>
      <c r="E16" s="19">
        <v>30</v>
      </c>
      <c r="F16" s="23">
        <v>9</v>
      </c>
      <c r="G16" s="27">
        <v>12</v>
      </c>
      <c r="H16" s="27">
        <v>11</v>
      </c>
      <c r="I16" s="27">
        <v>28</v>
      </c>
      <c r="J16" s="27">
        <v>20</v>
      </c>
      <c r="K16" s="27">
        <v>24</v>
      </c>
      <c r="L16" s="29">
        <f t="shared" si="0"/>
        <v>104</v>
      </c>
      <c r="M16" s="23">
        <v>8</v>
      </c>
      <c r="N16" s="27">
        <v>4</v>
      </c>
      <c r="O16" s="27">
        <v>3</v>
      </c>
      <c r="P16" s="27">
        <v>7</v>
      </c>
      <c r="Q16" s="27">
        <v>1</v>
      </c>
      <c r="R16" s="27">
        <v>7</v>
      </c>
      <c r="S16" s="29">
        <f t="shared" si="1"/>
        <v>30</v>
      </c>
      <c r="T16" s="36">
        <v>120</v>
      </c>
      <c r="U16" s="40">
        <v>134.380001322428</v>
      </c>
      <c r="V16" s="44">
        <v>160.5</v>
      </c>
      <c r="W16" s="47">
        <f t="shared" si="2"/>
        <v>0</v>
      </c>
      <c r="X16" s="48">
        <f t="shared" si="3"/>
        <v>0.3</v>
      </c>
      <c r="Y16" s="50">
        <f t="shared" si="7"/>
        <v>0.26666666666666666</v>
      </c>
      <c r="Z16" s="63">
        <v>8</v>
      </c>
      <c r="AA16" s="79">
        <v>27</v>
      </c>
      <c r="AB16" s="63">
        <f t="shared" si="4"/>
        <v>3</v>
      </c>
      <c r="AC16" s="64">
        <v>2</v>
      </c>
      <c r="AD16" s="65">
        <f t="shared" si="5"/>
        <v>5</v>
      </c>
      <c r="AE16" s="72">
        <v>8</v>
      </c>
      <c r="AF16" s="43">
        <v>45</v>
      </c>
      <c r="AG16" s="72">
        <v>2</v>
      </c>
      <c r="AH16" s="73">
        <v>5</v>
      </c>
      <c r="AI16" s="40">
        <v>131.5</v>
      </c>
      <c r="AJ16" s="40">
        <v>135.26</v>
      </c>
      <c r="AK16" s="40">
        <v>141.5</v>
      </c>
      <c r="AL16" s="83">
        <f t="shared" si="6"/>
        <v>0</v>
      </c>
      <c r="AM16" s="74">
        <v>5</v>
      </c>
      <c r="AN16" s="74">
        <v>0</v>
      </c>
      <c r="AO16" s="93">
        <v>30</v>
      </c>
      <c r="AP16" s="94">
        <v>10</v>
      </c>
      <c r="AQ16" s="107">
        <v>30</v>
      </c>
      <c r="AR16" s="103">
        <v>120</v>
      </c>
      <c r="AS16" s="104">
        <v>134.51666666666668</v>
      </c>
      <c r="AT16" s="105">
        <v>160.5</v>
      </c>
    </row>
    <row r="17" spans="1:46" x14ac:dyDescent="0.3">
      <c r="A17" s="3" t="s">
        <v>35</v>
      </c>
      <c r="B17" s="9">
        <v>9845</v>
      </c>
      <c r="C17" s="12" t="s">
        <v>44</v>
      </c>
      <c r="D17" s="15" t="s">
        <v>38</v>
      </c>
      <c r="E17" s="19">
        <v>40</v>
      </c>
      <c r="F17" s="23">
        <v>30</v>
      </c>
      <c r="G17" s="27">
        <v>58</v>
      </c>
      <c r="H17" s="27">
        <v>54</v>
      </c>
      <c r="I17" s="27">
        <v>61</v>
      </c>
      <c r="J17" s="27">
        <v>43</v>
      </c>
      <c r="K17" s="27">
        <v>43</v>
      </c>
      <c r="L17" s="29">
        <f t="shared" si="0"/>
        <v>289</v>
      </c>
      <c r="M17" s="23">
        <v>6</v>
      </c>
      <c r="N17" s="135">
        <v>19</v>
      </c>
      <c r="O17" s="27">
        <v>7</v>
      </c>
      <c r="P17" s="27">
        <v>3</v>
      </c>
      <c r="Q17" s="27">
        <v>4</v>
      </c>
      <c r="R17" s="27">
        <v>1</v>
      </c>
      <c r="S17" s="29">
        <f t="shared" si="1"/>
        <v>40</v>
      </c>
      <c r="T17" s="36">
        <v>168.5</v>
      </c>
      <c r="U17" s="40">
        <v>172.12000160217301</v>
      </c>
      <c r="V17" s="44">
        <v>181</v>
      </c>
      <c r="W17" s="47">
        <f t="shared" si="2"/>
        <v>0</v>
      </c>
      <c r="X17" s="48">
        <f t="shared" si="3"/>
        <v>0.75</v>
      </c>
      <c r="Y17" s="50">
        <f t="shared" si="7"/>
        <v>0.15</v>
      </c>
      <c r="Z17" s="63">
        <v>6</v>
      </c>
      <c r="AA17" s="79">
        <v>40</v>
      </c>
      <c r="AB17" s="63">
        <f t="shared" si="4"/>
        <v>0</v>
      </c>
      <c r="AC17" s="64">
        <v>2</v>
      </c>
      <c r="AD17" s="65">
        <f t="shared" si="5"/>
        <v>2</v>
      </c>
      <c r="AE17" s="72">
        <v>6</v>
      </c>
      <c r="AF17" s="43">
        <v>21</v>
      </c>
      <c r="AG17" s="72">
        <v>0</v>
      </c>
      <c r="AH17" s="73">
        <v>2</v>
      </c>
      <c r="AI17" s="40">
        <v>173.8</v>
      </c>
      <c r="AJ17" s="40">
        <v>174.65</v>
      </c>
      <c r="AK17" s="40">
        <v>175.5</v>
      </c>
      <c r="AL17" s="83">
        <f t="shared" si="6"/>
        <v>0</v>
      </c>
      <c r="AM17" s="74">
        <v>2</v>
      </c>
      <c r="AN17" s="74">
        <v>0</v>
      </c>
      <c r="AO17" s="93">
        <v>40</v>
      </c>
      <c r="AP17" s="94">
        <v>6</v>
      </c>
      <c r="AQ17" s="107">
        <v>40</v>
      </c>
      <c r="AR17" s="103">
        <v>168.5</v>
      </c>
      <c r="AS17" s="104">
        <v>172.15750000000006</v>
      </c>
      <c r="AT17" s="105">
        <v>181</v>
      </c>
    </row>
    <row r="18" spans="1:46" x14ac:dyDescent="0.3">
      <c r="A18" s="3" t="s">
        <v>45</v>
      </c>
      <c r="B18" s="9" t="s">
        <v>46</v>
      </c>
      <c r="C18" s="12" t="s">
        <v>47</v>
      </c>
      <c r="D18" s="15" t="s">
        <v>25</v>
      </c>
      <c r="E18" s="19">
        <v>65</v>
      </c>
      <c r="F18" s="23">
        <v>63</v>
      </c>
      <c r="G18" s="27">
        <v>51</v>
      </c>
      <c r="H18" s="27">
        <v>65</v>
      </c>
      <c r="I18" s="27">
        <v>62</v>
      </c>
      <c r="J18" s="27">
        <v>79</v>
      </c>
      <c r="K18" s="27">
        <v>65</v>
      </c>
      <c r="L18" s="29">
        <f t="shared" si="0"/>
        <v>385</v>
      </c>
      <c r="M18" s="23">
        <v>14</v>
      </c>
      <c r="N18" s="27">
        <v>10</v>
      </c>
      <c r="O18" s="135">
        <v>18</v>
      </c>
      <c r="P18" s="27">
        <v>7</v>
      </c>
      <c r="Q18" s="27">
        <v>8</v>
      </c>
      <c r="R18" s="27">
        <v>8</v>
      </c>
      <c r="S18" s="29">
        <f t="shared" si="1"/>
        <v>65</v>
      </c>
      <c r="T18" s="36">
        <v>137.5</v>
      </c>
      <c r="U18" s="40">
        <v>144.28923128568201</v>
      </c>
      <c r="V18" s="44">
        <v>185.5</v>
      </c>
      <c r="W18" s="47">
        <f t="shared" si="2"/>
        <v>0</v>
      </c>
      <c r="X18" s="48">
        <f t="shared" si="3"/>
        <v>0.96923076923076923</v>
      </c>
      <c r="Y18" s="50">
        <f t="shared" si="7"/>
        <v>0.2153846153846154</v>
      </c>
      <c r="Z18" s="63">
        <v>14</v>
      </c>
      <c r="AA18" s="79">
        <v>63</v>
      </c>
      <c r="AB18" s="63">
        <f t="shared" si="4"/>
        <v>2</v>
      </c>
      <c r="AC18" s="64">
        <v>8</v>
      </c>
      <c r="AD18" s="65">
        <f t="shared" si="5"/>
        <v>10</v>
      </c>
      <c r="AE18" s="72">
        <v>39</v>
      </c>
      <c r="AF18" s="43">
        <v>139</v>
      </c>
      <c r="AG18" s="72">
        <v>4</v>
      </c>
      <c r="AH18" s="73">
        <v>10</v>
      </c>
      <c r="AI18" s="40">
        <v>146.5</v>
      </c>
      <c r="AJ18" s="40">
        <v>152.35999999999999</v>
      </c>
      <c r="AK18" s="40">
        <v>177.5</v>
      </c>
      <c r="AL18" s="83">
        <f t="shared" si="6"/>
        <v>0</v>
      </c>
      <c r="AM18" s="74">
        <v>9</v>
      </c>
      <c r="AN18" s="74">
        <v>2</v>
      </c>
      <c r="AO18" s="93">
        <v>65</v>
      </c>
      <c r="AP18" s="94">
        <v>17</v>
      </c>
      <c r="AQ18" s="107">
        <v>62</v>
      </c>
      <c r="AR18" s="103">
        <v>137.5</v>
      </c>
      <c r="AS18" s="104">
        <v>145.39193548387098</v>
      </c>
      <c r="AT18" s="105">
        <v>185.5</v>
      </c>
    </row>
    <row r="19" spans="1:46" x14ac:dyDescent="0.3">
      <c r="A19" s="3" t="s">
        <v>48</v>
      </c>
      <c r="B19" s="9" t="s">
        <v>49</v>
      </c>
      <c r="C19" s="12" t="s">
        <v>50</v>
      </c>
      <c r="D19" s="15" t="s">
        <v>25</v>
      </c>
      <c r="E19" s="19">
        <v>20</v>
      </c>
      <c r="F19" s="23">
        <v>5</v>
      </c>
      <c r="G19" s="27">
        <v>6</v>
      </c>
      <c r="H19" s="27">
        <v>8</v>
      </c>
      <c r="I19" s="27">
        <v>5</v>
      </c>
      <c r="J19" s="27">
        <v>11</v>
      </c>
      <c r="K19" s="27">
        <v>9</v>
      </c>
      <c r="L19" s="29">
        <f t="shared" si="0"/>
        <v>44</v>
      </c>
      <c r="M19" s="136">
        <v>5</v>
      </c>
      <c r="N19" s="27">
        <v>3</v>
      </c>
      <c r="O19" s="135">
        <v>5</v>
      </c>
      <c r="P19" s="27">
        <v>2</v>
      </c>
      <c r="Q19" s="27">
        <v>2</v>
      </c>
      <c r="R19" s="27">
        <v>1</v>
      </c>
      <c r="S19" s="29">
        <f t="shared" si="1"/>
        <v>18</v>
      </c>
      <c r="T19" s="36">
        <v>113.5</v>
      </c>
      <c r="U19" s="40">
        <v>126.20000118679501</v>
      </c>
      <c r="V19" s="44">
        <v>154.30000000000001</v>
      </c>
      <c r="W19" s="47">
        <f t="shared" si="2"/>
        <v>2</v>
      </c>
      <c r="X19" s="48">
        <f t="shared" si="3"/>
        <v>0.25</v>
      </c>
      <c r="Y19" s="50">
        <f t="shared" si="7"/>
        <v>0.27777777777777779</v>
      </c>
      <c r="Z19" s="63">
        <v>5</v>
      </c>
      <c r="AA19" s="79">
        <v>17</v>
      </c>
      <c r="AB19" s="63">
        <f t="shared" si="4"/>
        <v>3</v>
      </c>
      <c r="AC19" s="64">
        <v>1</v>
      </c>
      <c r="AD19" s="65">
        <f t="shared" si="5"/>
        <v>4</v>
      </c>
      <c r="AE19" s="72">
        <v>5</v>
      </c>
      <c r="AF19" s="43">
        <v>64</v>
      </c>
      <c r="AG19" s="72">
        <v>0</v>
      </c>
      <c r="AH19" s="73">
        <v>4</v>
      </c>
      <c r="AI19" s="40">
        <v>134.5</v>
      </c>
      <c r="AJ19" s="40">
        <v>138.75</v>
      </c>
      <c r="AK19" s="40">
        <v>148</v>
      </c>
      <c r="AL19" s="83">
        <f t="shared" si="6"/>
        <v>0</v>
      </c>
      <c r="AM19" s="74">
        <v>3</v>
      </c>
      <c r="AN19" s="74">
        <v>0</v>
      </c>
      <c r="AO19" s="93">
        <v>20</v>
      </c>
      <c r="AP19" s="98">
        <v>5</v>
      </c>
      <c r="AQ19" s="108">
        <v>19</v>
      </c>
      <c r="AR19" s="103">
        <v>113.5</v>
      </c>
      <c r="AS19" s="104">
        <v>127.19999999999999</v>
      </c>
      <c r="AT19" s="105">
        <v>154.30000000000001</v>
      </c>
    </row>
    <row r="20" spans="1:46" x14ac:dyDescent="0.3">
      <c r="A20" s="4"/>
      <c r="B20" s="11"/>
      <c r="C20" s="13" t="s">
        <v>51</v>
      </c>
      <c r="D20" s="16"/>
      <c r="E20" s="20">
        <f>SUM(E4:E19)</f>
        <v>925</v>
      </c>
      <c r="F20" s="24">
        <f t="shared" ref="F20:L20" si="8">SUM(F4:F19)</f>
        <v>857</v>
      </c>
      <c r="G20" s="20">
        <f t="shared" si="8"/>
        <v>980</v>
      </c>
      <c r="H20" s="20">
        <f t="shared" si="8"/>
        <v>1043</v>
      </c>
      <c r="I20" s="20">
        <f t="shared" si="8"/>
        <v>959</v>
      </c>
      <c r="J20" s="20">
        <f t="shared" si="8"/>
        <v>848</v>
      </c>
      <c r="K20" s="20">
        <f t="shared" si="8"/>
        <v>736</v>
      </c>
      <c r="L20" s="30">
        <f t="shared" si="8"/>
        <v>5423</v>
      </c>
      <c r="M20" s="24">
        <f>SUM(M4:M19)</f>
        <v>349</v>
      </c>
      <c r="N20" s="20">
        <f t="shared" ref="N20:S20" si="9">SUM(N4:N19)</f>
        <v>237</v>
      </c>
      <c r="O20" s="20">
        <f t="shared" si="9"/>
        <v>155</v>
      </c>
      <c r="P20" s="20">
        <f t="shared" si="9"/>
        <v>81</v>
      </c>
      <c r="Q20" s="20">
        <f t="shared" si="9"/>
        <v>56</v>
      </c>
      <c r="R20" s="20">
        <f t="shared" si="9"/>
        <v>46</v>
      </c>
      <c r="S20" s="30">
        <f t="shared" si="9"/>
        <v>924</v>
      </c>
      <c r="T20" s="37"/>
      <c r="U20" s="11"/>
      <c r="V20" s="45"/>
      <c r="W20" s="45">
        <v>2</v>
      </c>
      <c r="X20" s="49">
        <f>F20/E20</f>
        <v>0.92648648648648646</v>
      </c>
      <c r="Y20" s="51">
        <f>M20/S20</f>
        <v>0.37770562770562771</v>
      </c>
      <c r="Z20" s="80">
        <f>SUM(Z4:Z19)</f>
        <v>331</v>
      </c>
      <c r="AA20" s="81">
        <f>SUM(AA4:AA19)</f>
        <v>851</v>
      </c>
      <c r="AB20" s="37">
        <f t="shared" ref="AB20:AF20" si="10">SUM(AB4:AB19)</f>
        <v>74</v>
      </c>
      <c r="AC20" s="82">
        <f>SUM(AC4:AC19)</f>
        <v>73</v>
      </c>
      <c r="AD20" s="45">
        <f t="shared" si="10"/>
        <v>147</v>
      </c>
      <c r="AE20" s="37">
        <f t="shared" si="10"/>
        <v>281</v>
      </c>
      <c r="AF20" s="45">
        <f t="shared" si="10"/>
        <v>1167</v>
      </c>
      <c r="AG20" s="37">
        <f>SUM(AG4:AG19)</f>
        <v>61</v>
      </c>
      <c r="AH20" s="11">
        <f>SUM(AH4:AH19)</f>
        <v>147</v>
      </c>
      <c r="AI20" s="11"/>
      <c r="AJ20" s="11"/>
      <c r="AK20" s="11"/>
      <c r="AL20" s="45">
        <f>SUM(AL4:AL19)</f>
        <v>0</v>
      </c>
      <c r="AM20" s="75">
        <f>SUM(AM4:AM19)</f>
        <v>135</v>
      </c>
      <c r="AN20" s="90">
        <f>SUM(AN4:AN19)</f>
        <v>9</v>
      </c>
      <c r="AO20" s="97">
        <f>SUM(AO4:AO19)</f>
        <v>925</v>
      </c>
      <c r="AP20" s="99">
        <f>SUM(AP4:AP19)</f>
        <v>381</v>
      </c>
      <c r="AQ20" s="95">
        <f t="shared" ref="AQ20" si="11">SUM(AQ4:AQ19)</f>
        <v>904</v>
      </c>
      <c r="AR20" s="91"/>
      <c r="AS20" s="91"/>
      <c r="AT20" s="92"/>
    </row>
    <row r="23" spans="1:46" x14ac:dyDescent="0.3">
      <c r="A23" s="5" t="s">
        <v>58</v>
      </c>
    </row>
  </sheetData>
  <mergeCells count="13">
    <mergeCell ref="F1:AA1"/>
    <mergeCell ref="F2:L2"/>
    <mergeCell ref="M2:W2"/>
    <mergeCell ref="X2:X3"/>
    <mergeCell ref="Y2:Y3"/>
    <mergeCell ref="Z2:AA2"/>
    <mergeCell ref="AO1:AT1"/>
    <mergeCell ref="AO2:AO3"/>
    <mergeCell ref="AP2:AT2"/>
    <mergeCell ref="AB1:AM1"/>
    <mergeCell ref="AB2:AD2"/>
    <mergeCell ref="AE2:AF2"/>
    <mergeCell ref="AG2:AL2"/>
  </mergeCells>
  <pageMargins left="0.7" right="0.7" top="0.75" bottom="0.75" header="0.3" footer="0.3"/>
  <pageSetup paperSize="9" orientation="portrait" verticalDpi="0" r:id="rId1"/>
  <ignoredErrors>
    <ignoredError sqref="E20:S20 S4:S19 W4:Y20 AB4:AB5 Z20:AA20 AB7:AB20 AC20:AH20 AD4:AD5 AD7:AD19 AL4:AL20 AM20" unlockedFormula="1"/>
    <ignoredError sqref="AD6" formulaRange="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GridLines="0" workbookViewId="0">
      <selection activeCell="E38" sqref="E38"/>
    </sheetView>
  </sheetViews>
  <sheetFormatPr defaultColWidth="9.109375" defaultRowHeight="13.2" x14ac:dyDescent="0.25"/>
  <cols>
    <col min="1" max="16384" width="9.109375" style="77"/>
  </cols>
  <sheetData>
    <row r="1" spans="1:1" ht="14.4" x14ac:dyDescent="0.3">
      <c r="A1" s="76"/>
    </row>
    <row r="2" spans="1:1" x14ac:dyDescent="0.25">
      <c r="A2" s="78"/>
    </row>
    <row r="3" spans="1:1" x14ac:dyDescent="0.25">
      <c r="A3" s="78"/>
    </row>
    <row r="4" spans="1:1" x14ac:dyDescent="0.25">
      <c r="A4" s="78"/>
    </row>
    <row r="5" spans="1:1" x14ac:dyDescent="0.25">
      <c r="A5" s="78"/>
    </row>
  </sheetData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CNA2017</vt:lpstr>
      <vt:lpstr>Nota técnica</vt:lpstr>
    </vt:vector>
  </TitlesOfParts>
  <Company>Faculdade de Ciencias da ULisboa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rmatouguia</dc:creator>
  <cp:lastModifiedBy>Ricas</cp:lastModifiedBy>
  <dcterms:created xsi:type="dcterms:W3CDTF">2017-09-20T11:26:05Z</dcterms:created>
  <dcterms:modified xsi:type="dcterms:W3CDTF">2023-01-04T12:14:00Z</dcterms:modified>
</cp:coreProperties>
</file>