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cas\Desktop\"/>
    </mc:Choice>
  </mc:AlternateContent>
  <xr:revisionPtr revIDLastSave="0" documentId="13_ncr:1_{A3F22B28-54F5-430C-B75C-45EFF6CF06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NA2018" sheetId="1" r:id="rId1"/>
    <sheet name="Nota técni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" i="1" l="1"/>
  <c r="AF5" i="1" s="1"/>
  <c r="AD6" i="1"/>
  <c r="AF6" i="1" s="1"/>
  <c r="AD7" i="1"/>
  <c r="AF7" i="1" s="1"/>
  <c r="AD8" i="1"/>
  <c r="AF8" i="1" s="1"/>
  <c r="AD9" i="1"/>
  <c r="AF9" i="1" s="1"/>
  <c r="AD10" i="1"/>
  <c r="AF10" i="1" s="1"/>
  <c r="AD11" i="1"/>
  <c r="AF11" i="1" s="1"/>
  <c r="AD12" i="1"/>
  <c r="AF12" i="1" s="1"/>
  <c r="AD13" i="1"/>
  <c r="AF13" i="1" s="1"/>
  <c r="AD14" i="1"/>
  <c r="AF14" i="1" s="1"/>
  <c r="AD15" i="1"/>
  <c r="AF15" i="1" s="1"/>
  <c r="AD16" i="1"/>
  <c r="AF16" i="1" s="1"/>
  <c r="AD17" i="1"/>
  <c r="AF17" i="1" s="1"/>
  <c r="AD18" i="1"/>
  <c r="AF18" i="1" s="1"/>
  <c r="AD19" i="1"/>
  <c r="AF19" i="1" s="1"/>
  <c r="AD4" i="1"/>
  <c r="AF4" i="1" s="1"/>
  <c r="X5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4" i="1"/>
  <c r="AP20" i="1" l="1"/>
  <c r="AQ20" i="1" l="1"/>
  <c r="AO20" i="1"/>
  <c r="AN20" i="1"/>
  <c r="AE20" i="1" l="1"/>
  <c r="AH20" i="1" l="1"/>
  <c r="AG20" i="1"/>
  <c r="AC20" i="1" l="1"/>
  <c r="AB20" i="1"/>
  <c r="AM20" i="1" l="1"/>
  <c r="AL20" i="1"/>
  <c r="AF20" i="1"/>
  <c r="AD20" i="1"/>
  <c r="R20" i="1"/>
  <c r="Q20" i="1"/>
  <c r="P20" i="1"/>
  <c r="O20" i="1"/>
  <c r="N20" i="1"/>
  <c r="M20" i="1"/>
  <c r="K20" i="1"/>
  <c r="J20" i="1"/>
  <c r="I20" i="1"/>
  <c r="H20" i="1"/>
  <c r="G20" i="1"/>
  <c r="F20" i="1"/>
  <c r="E20" i="1"/>
  <c r="AA19" i="1"/>
  <c r="Z19" i="1"/>
  <c r="Y19" i="1"/>
  <c r="Z18" i="1"/>
  <c r="Y18" i="1"/>
  <c r="AA17" i="1"/>
  <c r="Z17" i="1"/>
  <c r="Y17" i="1"/>
  <c r="Z16" i="1"/>
  <c r="AA16" i="1"/>
  <c r="Z15" i="1"/>
  <c r="Y15" i="1"/>
  <c r="Z14" i="1"/>
  <c r="Y14" i="1"/>
  <c r="Z13" i="1"/>
  <c r="Y13" i="1"/>
  <c r="Z12" i="1"/>
  <c r="AA12" i="1"/>
  <c r="AA11" i="1"/>
  <c r="Z11" i="1"/>
  <c r="Y11" i="1"/>
  <c r="Z10" i="1"/>
  <c r="Y10" i="1"/>
  <c r="AA9" i="1"/>
  <c r="Z9" i="1"/>
  <c r="Y9" i="1"/>
  <c r="Z8" i="1"/>
  <c r="AA8" i="1"/>
  <c r="Z7" i="1"/>
  <c r="Y7" i="1"/>
  <c r="Z6" i="1"/>
  <c r="AA6" i="1"/>
  <c r="Z5" i="1"/>
  <c r="Y5" i="1"/>
  <c r="AA4" i="1"/>
  <c r="Z4" i="1"/>
  <c r="AA7" i="1" l="1"/>
  <c r="AA15" i="1"/>
  <c r="AA13" i="1"/>
  <c r="L20" i="1"/>
  <c r="Z20" i="1"/>
  <c r="S20" i="1"/>
  <c r="AA20" i="1" s="1"/>
  <c r="Y4" i="1"/>
  <c r="AA5" i="1"/>
  <c r="AA10" i="1"/>
  <c r="Y12" i="1"/>
  <c r="AA14" i="1"/>
  <c r="Y16" i="1"/>
  <c r="AA18" i="1"/>
  <c r="Y20" i="1" l="1"/>
</calcChain>
</file>

<file path=xl/sharedStrings.xml><?xml version="1.0" encoding="utf-8"?>
<sst xmlns="http://schemas.openxmlformats.org/spreadsheetml/2006/main" count="109" uniqueCount="67">
  <si>
    <t>1.ª FASE</t>
  </si>
  <si>
    <t>Candidatos</t>
  </si>
  <si>
    <t xml:space="preserve">Colocados </t>
  </si>
  <si>
    <t>Colocados em 1.ªopção</t>
  </si>
  <si>
    <t>Matriculados</t>
  </si>
  <si>
    <t>Área CNAEF</t>
  </si>
  <si>
    <t>Código do curso</t>
  </si>
  <si>
    <t>Nome do curso</t>
  </si>
  <si>
    <t>Grau</t>
  </si>
  <si>
    <t>Vagas iniciais</t>
  </si>
  <si>
    <t>1ª opção</t>
  </si>
  <si>
    <t>2ª opção</t>
  </si>
  <si>
    <t>3ª opção</t>
  </si>
  <si>
    <t>4ª opção</t>
  </si>
  <si>
    <t>5ª opção</t>
  </si>
  <si>
    <t>6ª opção</t>
  </si>
  <si>
    <t>Total</t>
  </si>
  <si>
    <t>Nota mínima de candidatura (Contingente Geral)</t>
  </si>
  <si>
    <t>Nota média de candidatura</t>
  </si>
  <si>
    <t>Nota máxima de candidatura</t>
  </si>
  <si>
    <t>Vagas sobrantes</t>
  </si>
  <si>
    <t>1ªopção</t>
  </si>
  <si>
    <t>Biologia e Bioquímica</t>
  </si>
  <si>
    <t>Biologia</t>
  </si>
  <si>
    <t>L1</t>
  </si>
  <si>
    <t>Bioquímica</t>
  </si>
  <si>
    <t>Electrónica e Automação</t>
  </si>
  <si>
    <t>Engenharia Informática</t>
  </si>
  <si>
    <t>Física</t>
  </si>
  <si>
    <t>Ciências da Terra</t>
  </si>
  <si>
    <t>Geologia</t>
  </si>
  <si>
    <t>Matemática</t>
  </si>
  <si>
    <t>Meteorologia, Oceanografia e Geofísica</t>
  </si>
  <si>
    <t>Química</t>
  </si>
  <si>
    <t>Tecnologia dos Processos Químicos</t>
  </si>
  <si>
    <t>Química Tecnológica</t>
  </si>
  <si>
    <t>Engenharia Física</t>
  </si>
  <si>
    <t>MI</t>
  </si>
  <si>
    <t>Estatística</t>
  </si>
  <si>
    <t>Estatística Aplicada</t>
  </si>
  <si>
    <t>Matemática Aplicada</t>
  </si>
  <si>
    <t>Electricidade e Energia</t>
  </si>
  <si>
    <t>Engenharia da Energia e do Ambiente</t>
  </si>
  <si>
    <t>Engenharia Biomédica e Biofísica</t>
  </si>
  <si>
    <t>Ciências Informáticas</t>
  </si>
  <si>
    <t>L079</t>
  </si>
  <si>
    <t>Tecnologias de Informação</t>
  </si>
  <si>
    <t>Arquitetura e Urbanismo</t>
  </si>
  <si>
    <t>L096</t>
  </si>
  <si>
    <t>Engenharia Geoespacial</t>
  </si>
  <si>
    <t>TOTAL</t>
  </si>
  <si>
    <t>2.ª FASE</t>
  </si>
  <si>
    <t>Vagas disponíveis</t>
  </si>
  <si>
    <t>Colocados</t>
  </si>
  <si>
    <t xml:space="preserve">Vagas colocadas a concurso na 2.ª fase quando da abertura da candidatura </t>
  </si>
  <si>
    <t xml:space="preserve">Vagas ocupadas na 1.ª fase mas que foram libertadas pela recolocação de estudantes colocados e matriculados nessa fase </t>
  </si>
  <si>
    <t>1.ª opção</t>
  </si>
  <si>
    <t>3.ª FASE</t>
  </si>
  <si>
    <t>1.ª + 2.ª  FASE</t>
  </si>
  <si>
    <t>Vagas ocupadas nas fases anteriores mas que foram libertadas pela recolocação de estudantes colocados e matriculados em qualquer dessas fases</t>
  </si>
  <si>
    <t>Índice de satisfação da procura (Candidatos 1.ªopção / Vagas)</t>
  </si>
  <si>
    <t>Colocados/Vagas</t>
  </si>
  <si>
    <t>Nota média de candidatura (Todos os Contingentes)</t>
  </si>
  <si>
    <t>Nota mínima de candidatura 
(Todos os Contingentes)</t>
  </si>
  <si>
    <t>Nota máxima de candidatura (Todos os Contingentes)</t>
  </si>
  <si>
    <t>Nota: Atualização em 12/10/2018 com os dados da 3ª fase, em termos de colocações transferidas. Ciências não abriu vagas para a 3ª fase.</t>
  </si>
  <si>
    <t>Nota mínima de candidatura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</si>
</sst>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1"/>
      <color indexed="56"/>
      <name val="Calibri"/>
      <family val="2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FFF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FF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FFFF99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rgb="FFC0C0C0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indexed="64"/>
      </bottom>
      <diagonal/>
    </border>
    <border>
      <left style="thin">
        <color rgb="FFC0C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0C0C0"/>
      </right>
      <top style="thin">
        <color indexed="64"/>
      </top>
      <bottom style="thin">
        <color indexed="64"/>
      </bottom>
      <diagonal/>
    </border>
    <border>
      <left/>
      <right style="thin">
        <color rgb="FFC0C0C0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ont="0" applyBorder="0" applyProtection="0"/>
    <xf numFmtId="0" fontId="6" fillId="0" borderId="0" applyNumberFormat="0" applyBorder="0" applyProtection="0"/>
    <xf numFmtId="0" fontId="6" fillId="0" borderId="0" applyNumberFormat="0" applyFont="0" applyBorder="0" applyProtection="0"/>
    <xf numFmtId="0" fontId="13" fillId="0" borderId="0"/>
  </cellStyleXfs>
  <cellXfs count="149">
    <xf numFmtId="0" fontId="0" fillId="0" borderId="0" xfId="0"/>
    <xf numFmtId="0" fontId="0" fillId="0" borderId="0" xfId="0" applyProtection="1"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7" fillId="0" borderId="1" xfId="2" applyNumberFormat="1" applyFont="1" applyBorder="1" applyAlignment="1" applyProtection="1">
      <alignment horizontal="center" vertical="center"/>
      <protection locked="0"/>
    </xf>
    <xf numFmtId="1" fontId="7" fillId="0" borderId="1" xfId="2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7" fillId="0" borderId="1" xfId="2" applyFont="1" applyBorder="1" applyAlignment="1" applyProtection="1">
      <alignment vertical="center"/>
      <protection locked="0"/>
    </xf>
    <xf numFmtId="0" fontId="8" fillId="0" borderId="4" xfId="2" applyFont="1" applyBorder="1" applyAlignment="1" applyProtection="1">
      <alignment horizontal="right" vertical="center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7" fillId="0" borderId="1" xfId="3" applyFont="1" applyBorder="1" applyAlignment="1" applyProtection="1">
      <alignment horizontal="center" vertical="top"/>
      <protection locked="0"/>
    </xf>
    <xf numFmtId="0" fontId="8" fillId="0" borderId="4" xfId="2" applyFont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7" fillId="0" borderId="6" xfId="2" applyFont="1" applyBorder="1" applyAlignment="1" applyProtection="1">
      <alignment horizontal="right" vertical="center"/>
      <protection locked="0"/>
    </xf>
    <xf numFmtId="0" fontId="5" fillId="0" borderId="4" xfId="0" applyFont="1" applyBorder="1" applyAlignment="1" applyProtection="1">
      <alignment horizontal="right" vertical="center"/>
      <protection locked="0"/>
    </xf>
    <xf numFmtId="0" fontId="4" fillId="0" borderId="9" xfId="0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right" vertical="center"/>
      <protection locked="0"/>
    </xf>
    <xf numFmtId="0" fontId="7" fillId="0" borderId="11" xfId="2" applyFont="1" applyBorder="1" applyAlignment="1" applyProtection="1">
      <alignment horizontal="right" vertical="center"/>
      <protection locked="0"/>
    </xf>
    <xf numFmtId="0" fontId="5" fillId="0" borderId="12" xfId="0" applyFont="1" applyBorder="1" applyAlignment="1" applyProtection="1">
      <alignment horizontal="right" vertical="center"/>
      <protection locked="0"/>
    </xf>
    <xf numFmtId="164" fontId="4" fillId="0" borderId="9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64" fontId="4" fillId="0" borderId="11" xfId="0" applyNumberFormat="1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7" fillId="0" borderId="13" xfId="2" applyFont="1" applyBorder="1" applyAlignment="1" applyProtection="1">
      <alignment horizontal="center" vertical="center"/>
      <protection locked="0"/>
    </xf>
    <xf numFmtId="2" fontId="7" fillId="0" borderId="9" xfId="1" applyNumberFormat="1" applyFont="1" applyFill="1" applyBorder="1" applyAlignment="1" applyProtection="1">
      <alignment horizontal="center" vertical="center"/>
      <protection locked="0"/>
    </xf>
    <xf numFmtId="2" fontId="5" fillId="0" borderId="2" xfId="0" applyNumberFormat="1" applyFont="1" applyBorder="1" applyAlignment="1" applyProtection="1">
      <alignment horizontal="center" vertical="center"/>
      <protection locked="0"/>
    </xf>
    <xf numFmtId="9" fontId="7" fillId="0" borderId="11" xfId="1" applyFont="1" applyFill="1" applyBorder="1" applyAlignment="1" applyProtection="1">
      <alignment horizontal="center" vertical="center"/>
      <protection locked="0"/>
    </xf>
    <xf numFmtId="9" fontId="5" fillId="0" borderId="12" xfId="1" applyFont="1" applyBorder="1" applyAlignment="1" applyProtection="1">
      <alignment horizontal="center" vertical="center"/>
      <protection locked="0"/>
    </xf>
    <xf numFmtId="0" fontId="9" fillId="6" borderId="8" xfId="0" applyFont="1" applyFill="1" applyBorder="1" applyAlignment="1" applyProtection="1">
      <alignment vertical="center"/>
      <protection locked="0"/>
    </xf>
    <xf numFmtId="1" fontId="7" fillId="0" borderId="9" xfId="1" applyNumberFormat="1" applyFont="1" applyFill="1" applyBorder="1" applyAlignment="1" applyProtection="1">
      <alignment horizontal="center" vertical="center"/>
      <protection locked="0"/>
    </xf>
    <xf numFmtId="1" fontId="7" fillId="0" borderId="1" xfId="1" applyNumberFormat="1" applyFont="1" applyFill="1" applyBorder="1" applyAlignment="1" applyProtection="1">
      <alignment horizontal="center" vertical="center"/>
      <protection locked="0"/>
    </xf>
    <xf numFmtId="1" fontId="7" fillId="0" borderId="11" xfId="4" applyNumberFormat="1" applyFont="1" applyBorder="1" applyAlignment="1" applyProtection="1">
      <alignment horizontal="center" vertical="center"/>
      <protection locked="0"/>
    </xf>
    <xf numFmtId="0" fontId="7" fillId="0" borderId="18" xfId="4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14" fillId="0" borderId="0" xfId="5" applyFont="1" applyAlignment="1">
      <alignment horizontal="justify"/>
    </xf>
    <xf numFmtId="0" fontId="13" fillId="0" borderId="0" xfId="5"/>
    <xf numFmtId="0" fontId="13" fillId="0" borderId="0" xfId="5" applyAlignment="1">
      <alignment horizontal="justify"/>
    </xf>
    <xf numFmtId="1" fontId="7" fillId="0" borderId="11" xfId="1" applyNumberFormat="1" applyFont="1" applyFill="1" applyBorder="1" applyAlignment="1" applyProtection="1">
      <alignment horizontal="center" vertical="center"/>
      <protection locked="0"/>
    </xf>
    <xf numFmtId="1" fontId="5" fillId="0" borderId="2" xfId="1" applyNumberFormat="1" applyFont="1" applyBorder="1" applyAlignment="1" applyProtection="1">
      <alignment horizontal="center" vertical="center"/>
      <protection locked="0"/>
    </xf>
    <xf numFmtId="1" fontId="5" fillId="0" borderId="12" xfId="1" applyNumberFormat="1" applyFont="1" applyBorder="1" applyAlignment="1" applyProtection="1">
      <alignment horizontal="center" vertical="center"/>
      <protection locked="0"/>
    </xf>
    <xf numFmtId="1" fontId="5" fillId="0" borderId="4" xfId="0" applyNumberFormat="1" applyFont="1" applyBorder="1" applyAlignment="1" applyProtection="1">
      <alignment horizontal="center" vertical="center"/>
      <protection locked="0"/>
    </xf>
    <xf numFmtId="1" fontId="7" fillId="0" borderId="11" xfId="0" applyNumberFormat="1" applyFont="1" applyBorder="1" applyAlignment="1" applyProtection="1">
      <alignment horizontal="center" vertical="center"/>
      <protection locked="0"/>
    </xf>
    <xf numFmtId="0" fontId="9" fillId="8" borderId="15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vertical="center"/>
    </xf>
    <xf numFmtId="0" fontId="12" fillId="10" borderId="19" xfId="0" applyFont="1" applyFill="1" applyBorder="1" applyAlignment="1">
      <alignment horizontal="center" vertical="center" wrapText="1"/>
    </xf>
    <xf numFmtId="164" fontId="16" fillId="9" borderId="20" xfId="0" applyNumberFormat="1" applyFont="1" applyFill="1" applyBorder="1" applyAlignment="1">
      <alignment horizontal="center" vertical="center" wrapText="1"/>
    </xf>
    <xf numFmtId="164" fontId="16" fillId="9" borderId="21" xfId="0" applyNumberFormat="1" applyFont="1" applyFill="1" applyBorder="1" applyAlignment="1">
      <alignment horizontal="center" vertical="center" wrapText="1"/>
    </xf>
    <xf numFmtId="164" fontId="16" fillId="9" borderId="2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7" fillId="0" borderId="18" xfId="2" applyFont="1" applyBorder="1" applyAlignment="1" applyProtection="1">
      <alignment horizontal="right" vertical="center"/>
      <protection locked="0"/>
    </xf>
    <xf numFmtId="0" fontId="7" fillId="0" borderId="23" xfId="2" applyFont="1" applyBorder="1" applyAlignment="1" applyProtection="1">
      <alignment horizontal="right" vertical="center"/>
      <protection locked="0"/>
    </xf>
    <xf numFmtId="0" fontId="5" fillId="0" borderId="4" xfId="0" applyFont="1" applyBorder="1" applyAlignment="1">
      <alignment horizontal="right" vertical="center"/>
    </xf>
    <xf numFmtId="0" fontId="7" fillId="0" borderId="24" xfId="2" applyFont="1" applyBorder="1" applyAlignment="1" applyProtection="1">
      <alignment horizontal="right" vertical="center"/>
      <protection locked="0"/>
    </xf>
    <xf numFmtId="0" fontId="5" fillId="0" borderId="19" xfId="0" applyFont="1" applyBorder="1" applyAlignment="1">
      <alignment horizontal="right" vertical="center"/>
    </xf>
    <xf numFmtId="0" fontId="7" fillId="0" borderId="25" xfId="2" applyFont="1" applyBorder="1" applyAlignment="1" applyProtection="1">
      <alignment horizontal="right" vertical="center"/>
      <protection locked="0"/>
    </xf>
    <xf numFmtId="0" fontId="5" fillId="0" borderId="26" xfId="0" applyFont="1" applyBorder="1" applyAlignment="1">
      <alignment horizontal="right" vertical="center"/>
    </xf>
    <xf numFmtId="164" fontId="4" fillId="0" borderId="27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0" fontId="7" fillId="0" borderId="33" xfId="2" applyFont="1" applyBorder="1" applyAlignment="1" applyProtection="1">
      <alignment horizontal="right" vertical="center"/>
      <protection locked="0"/>
    </xf>
    <xf numFmtId="0" fontId="7" fillId="0" borderId="34" xfId="2" applyFont="1" applyBorder="1" applyAlignment="1" applyProtection="1">
      <alignment horizontal="right" vertical="center"/>
      <protection locked="0"/>
    </xf>
    <xf numFmtId="0" fontId="7" fillId="0" borderId="35" xfId="2" applyFont="1" applyBorder="1" applyAlignment="1" applyProtection="1">
      <alignment horizontal="right" vertical="center"/>
      <protection locked="0"/>
    </xf>
    <xf numFmtId="9" fontId="7" fillId="0" borderId="13" xfId="1" applyFont="1" applyFill="1" applyBorder="1" applyAlignment="1" applyProtection="1">
      <alignment horizontal="center" vertical="center"/>
      <protection locked="0"/>
    </xf>
    <xf numFmtId="164" fontId="18" fillId="0" borderId="9" xfId="0" applyNumberFormat="1" applyFont="1" applyBorder="1" applyAlignment="1" applyProtection="1">
      <alignment horizontal="center" vertical="center"/>
      <protection locked="0"/>
    </xf>
    <xf numFmtId="0" fontId="10" fillId="5" borderId="15" xfId="0" applyFont="1" applyFill="1" applyBorder="1" applyAlignment="1" applyProtection="1">
      <alignment horizontal="center" vertical="center" wrapText="1"/>
      <protection locked="0"/>
    </xf>
    <xf numFmtId="0" fontId="7" fillId="0" borderId="36" xfId="2" applyFont="1" applyBorder="1" applyAlignment="1" applyProtection="1">
      <alignment horizontal="right" vertical="center"/>
      <protection locked="0"/>
    </xf>
    <xf numFmtId="0" fontId="7" fillId="0" borderId="37" xfId="2" applyFont="1" applyBorder="1" applyAlignment="1" applyProtection="1">
      <alignment horizontal="right" vertical="center"/>
      <protection locked="0"/>
    </xf>
    <xf numFmtId="0" fontId="7" fillId="0" borderId="38" xfId="2" applyFont="1" applyBorder="1" applyAlignment="1" applyProtection="1">
      <alignment horizontal="right" vertical="center"/>
      <protection locked="0"/>
    </xf>
    <xf numFmtId="164" fontId="17" fillId="0" borderId="36" xfId="2" applyNumberFormat="1" applyFont="1" applyBorder="1" applyAlignment="1" applyProtection="1">
      <alignment horizontal="center" vertical="center"/>
      <protection locked="0"/>
    </xf>
    <xf numFmtId="164" fontId="7" fillId="0" borderId="36" xfId="2" applyNumberFormat="1" applyFont="1" applyBorder="1" applyAlignment="1" applyProtection="1">
      <alignment horizontal="center" vertical="center"/>
      <protection locked="0"/>
    </xf>
    <xf numFmtId="164" fontId="7" fillId="0" borderId="37" xfId="2" applyNumberFormat="1" applyFont="1" applyBorder="1" applyAlignment="1" applyProtection="1">
      <alignment horizontal="center" vertical="center"/>
      <protection locked="0"/>
    </xf>
    <xf numFmtId="164" fontId="7" fillId="0" borderId="38" xfId="2" applyNumberFormat="1" applyFont="1" applyBorder="1" applyAlignment="1" applyProtection="1">
      <alignment horizontal="center" vertical="center"/>
      <protection locked="0"/>
    </xf>
    <xf numFmtId="9" fontId="7" fillId="0" borderId="39" xfId="1" applyFont="1" applyFill="1" applyBorder="1" applyAlignment="1" applyProtection="1">
      <alignment horizontal="center" vertical="center"/>
      <protection locked="0"/>
    </xf>
    <xf numFmtId="0" fontId="7" fillId="0" borderId="39" xfId="2" applyFont="1" applyBorder="1" applyAlignment="1" applyProtection="1">
      <alignment horizontal="center" vertical="center"/>
      <protection locked="0"/>
    </xf>
    <xf numFmtId="2" fontId="7" fillId="0" borderId="36" xfId="1" applyNumberFormat="1" applyFont="1" applyFill="1" applyBorder="1" applyAlignment="1" applyProtection="1">
      <alignment horizontal="center" vertical="center"/>
      <protection locked="0"/>
    </xf>
    <xf numFmtId="9" fontId="7" fillId="0" borderId="38" xfId="1" applyFont="1" applyFill="1" applyBorder="1" applyAlignment="1" applyProtection="1">
      <alignment horizontal="center" vertical="center"/>
      <protection locked="0"/>
    </xf>
    <xf numFmtId="1" fontId="7" fillId="0" borderId="36" xfId="1" applyNumberFormat="1" applyFont="1" applyFill="1" applyBorder="1" applyAlignment="1" applyProtection="1">
      <alignment horizontal="center" vertical="center"/>
      <protection locked="0"/>
    </xf>
    <xf numFmtId="1" fontId="7" fillId="0" borderId="38" xfId="1" applyNumberFormat="1" applyFont="1" applyFill="1" applyBorder="1" applyAlignment="1" applyProtection="1">
      <alignment horizontal="center" vertical="center"/>
      <protection locked="0"/>
    </xf>
    <xf numFmtId="1" fontId="7" fillId="0" borderId="37" xfId="1" applyNumberFormat="1" applyFont="1" applyFill="1" applyBorder="1" applyAlignment="1" applyProtection="1">
      <alignment horizontal="center" vertical="center"/>
      <protection locked="0"/>
    </xf>
    <xf numFmtId="1" fontId="7" fillId="0" borderId="38" xfId="4" applyNumberFormat="1" applyFont="1" applyBorder="1" applyAlignment="1" applyProtection="1">
      <alignment horizontal="center" vertical="center"/>
      <protection locked="0"/>
    </xf>
    <xf numFmtId="0" fontId="7" fillId="0" borderId="36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" fontId="7" fillId="0" borderId="38" xfId="0" applyNumberFormat="1" applyFont="1" applyBorder="1" applyAlignment="1" applyProtection="1">
      <alignment horizontal="center" vertical="center"/>
      <protection locked="0"/>
    </xf>
    <xf numFmtId="0" fontId="7" fillId="0" borderId="40" xfId="4" applyFont="1" applyBorder="1" applyAlignment="1" applyProtection="1">
      <alignment horizontal="center" vertical="center"/>
      <protection locked="0"/>
    </xf>
    <xf numFmtId="0" fontId="10" fillId="5" borderId="41" xfId="0" applyFont="1" applyFill="1" applyBorder="1" applyAlignment="1" applyProtection="1">
      <alignment horizontal="center" vertical="center" wrapText="1"/>
      <protection locked="0"/>
    </xf>
    <xf numFmtId="0" fontId="10" fillId="5" borderId="42" xfId="0" applyFont="1" applyFill="1" applyBorder="1" applyAlignment="1" applyProtection="1">
      <alignment horizontal="center" vertical="center" wrapText="1"/>
      <protection locked="0"/>
    </xf>
    <xf numFmtId="0" fontId="10" fillId="5" borderId="43" xfId="0" applyFont="1" applyFill="1" applyBorder="1" applyAlignment="1" applyProtection="1">
      <alignment horizontal="center" vertical="center" wrapText="1"/>
      <protection locked="0"/>
    </xf>
    <xf numFmtId="0" fontId="10" fillId="5" borderId="44" xfId="0" applyFont="1" applyFill="1" applyBorder="1" applyAlignment="1" applyProtection="1">
      <alignment horizontal="center" vertical="center" wrapText="1"/>
      <protection locked="0"/>
    </xf>
    <xf numFmtId="0" fontId="10" fillId="5" borderId="45" xfId="0" applyFont="1" applyFill="1" applyBorder="1" applyAlignment="1" applyProtection="1">
      <alignment horizontal="center" vertical="center" wrapText="1"/>
      <protection locked="0"/>
    </xf>
    <xf numFmtId="1" fontId="10" fillId="5" borderId="46" xfId="0" applyNumberFormat="1" applyFont="1" applyFill="1" applyBorder="1" applyAlignment="1" applyProtection="1">
      <alignment horizontal="center" vertical="center" wrapText="1"/>
      <protection locked="0"/>
    </xf>
    <xf numFmtId="164" fontId="10" fillId="5" borderId="44" xfId="0" applyNumberFormat="1" applyFont="1" applyFill="1" applyBorder="1" applyAlignment="1" applyProtection="1">
      <alignment horizontal="center" vertical="center" wrapText="1"/>
      <protection locked="0"/>
    </xf>
    <xf numFmtId="164" fontId="10" fillId="5" borderId="47" xfId="0" applyNumberFormat="1" applyFont="1" applyFill="1" applyBorder="1" applyAlignment="1" applyProtection="1">
      <alignment horizontal="center" vertical="center" wrapText="1"/>
      <protection locked="0"/>
    </xf>
    <xf numFmtId="164" fontId="10" fillId="5" borderId="46" xfId="0" applyNumberFormat="1" applyFont="1" applyFill="1" applyBorder="1" applyAlignment="1" applyProtection="1">
      <alignment horizontal="center" vertical="center" wrapText="1"/>
      <protection locked="0"/>
    </xf>
    <xf numFmtId="164" fontId="10" fillId="5" borderId="15" xfId="0" applyNumberFormat="1" applyFont="1" applyFill="1" applyBorder="1" applyAlignment="1" applyProtection="1">
      <alignment horizontal="center" vertical="center" wrapText="1"/>
      <protection locked="0"/>
    </xf>
    <xf numFmtId="0" fontId="10" fillId="5" borderId="48" xfId="0" applyFont="1" applyFill="1" applyBorder="1" applyAlignment="1" applyProtection="1">
      <alignment horizontal="center" vertical="center" wrapText="1"/>
      <protection locked="0"/>
    </xf>
    <xf numFmtId="0" fontId="10" fillId="5" borderId="49" xfId="0" applyFont="1" applyFill="1" applyBorder="1" applyAlignment="1" applyProtection="1">
      <alignment horizontal="center" vertical="center" wrapText="1"/>
      <protection locked="0"/>
    </xf>
    <xf numFmtId="0" fontId="10" fillId="5" borderId="2" xfId="0" applyFont="1" applyFill="1" applyBorder="1" applyAlignment="1" applyProtection="1">
      <alignment horizontal="center" vertical="center" wrapText="1"/>
      <protection locked="0"/>
    </xf>
    <xf numFmtId="0" fontId="10" fillId="5" borderId="50" xfId="0" applyFont="1" applyFill="1" applyBorder="1" applyAlignment="1" applyProtection="1">
      <alignment horizontal="center" vertical="center" wrapText="1"/>
      <protection locked="0"/>
    </xf>
    <xf numFmtId="0" fontId="11" fillId="7" borderId="7" xfId="0" applyFont="1" applyFill="1" applyBorder="1" applyAlignment="1" applyProtection="1">
      <alignment horizontal="center" vertical="center" wrapText="1"/>
      <protection locked="0"/>
    </xf>
    <xf numFmtId="0" fontId="11" fillId="7" borderId="10" xfId="0" applyFont="1" applyFill="1" applyBorder="1" applyAlignment="1" applyProtection="1">
      <alignment horizontal="center" vertical="center" wrapText="1"/>
      <protection locked="0"/>
    </xf>
    <xf numFmtId="0" fontId="11" fillId="7" borderId="15" xfId="0" applyFont="1" applyFill="1" applyBorder="1" applyAlignment="1" applyProtection="1">
      <alignment horizontal="center" vertical="center" wrapText="1"/>
      <protection locked="0"/>
    </xf>
    <xf numFmtId="0" fontId="12" fillId="7" borderId="20" xfId="0" applyFont="1" applyFill="1" applyBorder="1" applyAlignment="1" applyProtection="1">
      <alignment horizontal="center" vertical="center" wrapText="1"/>
      <protection locked="0"/>
    </xf>
    <xf numFmtId="0" fontId="12" fillId="7" borderId="21" xfId="0" applyFont="1" applyFill="1" applyBorder="1" applyAlignment="1" applyProtection="1">
      <alignment horizontal="center" vertical="center" wrapText="1"/>
      <protection locked="0"/>
    </xf>
    <xf numFmtId="164" fontId="10" fillId="7" borderId="21" xfId="0" applyNumberFormat="1" applyFont="1" applyFill="1" applyBorder="1" applyAlignment="1" applyProtection="1">
      <alignment horizontal="center" vertical="center" wrapText="1"/>
      <protection locked="0"/>
    </xf>
    <xf numFmtId="0" fontId="12" fillId="7" borderId="22" xfId="0" applyFont="1" applyFill="1" applyBorder="1" applyAlignment="1" applyProtection="1">
      <alignment horizontal="center" vertical="center" wrapText="1"/>
      <protection locked="0"/>
    </xf>
    <xf numFmtId="0" fontId="12" fillId="7" borderId="8" xfId="0" applyFont="1" applyFill="1" applyBorder="1" applyAlignment="1" applyProtection="1">
      <alignment horizontal="center" vertical="center" wrapText="1"/>
      <protection locked="0"/>
    </xf>
    <xf numFmtId="0" fontId="4" fillId="11" borderId="9" xfId="0" applyFont="1" applyFill="1" applyBorder="1" applyAlignment="1" applyProtection="1">
      <alignment horizontal="right" vertical="center"/>
      <protection locked="0"/>
    </xf>
    <xf numFmtId="0" fontId="4" fillId="11" borderId="1" xfId="0" applyFont="1" applyFill="1" applyBorder="1" applyAlignment="1" applyProtection="1">
      <alignment horizontal="right" vertical="center"/>
      <protection locked="0"/>
    </xf>
    <xf numFmtId="0" fontId="15" fillId="9" borderId="8" xfId="0" applyFont="1" applyFill="1" applyBorder="1" applyAlignment="1">
      <alignment horizontal="center"/>
    </xf>
    <xf numFmtId="164" fontId="16" fillId="9" borderId="17" xfId="0" applyNumberFormat="1" applyFont="1" applyFill="1" applyBorder="1" applyAlignment="1">
      <alignment horizontal="center" vertical="center" wrapText="1"/>
    </xf>
    <xf numFmtId="164" fontId="16" fillId="9" borderId="19" xfId="0" applyNumberFormat="1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15" fillId="9" borderId="1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1" fillId="7" borderId="14" xfId="0" applyFont="1" applyFill="1" applyBorder="1" applyAlignment="1" applyProtection="1">
      <alignment horizontal="center" vertical="center" wrapText="1"/>
      <protection locked="0"/>
    </xf>
    <xf numFmtId="0" fontId="11" fillId="7" borderId="16" xfId="0" applyFont="1" applyFill="1" applyBorder="1" applyAlignment="1" applyProtection="1">
      <alignment horizontal="center" vertical="center" wrapText="1"/>
      <protection locked="0"/>
    </xf>
    <xf numFmtId="0" fontId="9" fillId="6" borderId="7" xfId="0" applyFont="1" applyFill="1" applyBorder="1" applyAlignment="1" applyProtection="1">
      <alignment horizontal="center" vertical="center"/>
      <protection locked="0"/>
    </xf>
    <xf numFmtId="0" fontId="9" fillId="6" borderId="10" xfId="0" applyFont="1" applyFill="1" applyBorder="1" applyAlignment="1" applyProtection="1">
      <alignment horizontal="center" vertical="center"/>
      <protection locked="0"/>
    </xf>
    <xf numFmtId="0" fontId="9" fillId="6" borderId="15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wrapText="1"/>
    </xf>
    <xf numFmtId="0" fontId="9" fillId="4" borderId="7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 applyProtection="1">
      <alignment horizontal="center" vertical="center"/>
      <protection locked="0"/>
    </xf>
    <xf numFmtId="1" fontId="9" fillId="5" borderId="8" xfId="0" applyNumberFormat="1" applyFont="1" applyFill="1" applyBorder="1" applyAlignment="1" applyProtection="1">
      <alignment horizontal="center" vertical="center" wrapText="1"/>
      <protection locked="0"/>
    </xf>
    <xf numFmtId="1" fontId="9" fillId="5" borderId="7" xfId="0" applyNumberFormat="1" applyFont="1" applyFill="1" applyBorder="1" applyAlignment="1" applyProtection="1">
      <alignment horizontal="center" vertical="center" wrapText="1"/>
      <protection locked="0"/>
    </xf>
    <xf numFmtId="1" fontId="9" fillId="5" borderId="15" xfId="0" applyNumberFormat="1" applyFont="1" applyFill="1" applyBorder="1" applyAlignment="1" applyProtection="1">
      <alignment horizontal="center" vertical="center" wrapText="1"/>
      <protection locked="0"/>
    </xf>
    <xf numFmtId="0" fontId="10" fillId="5" borderId="7" xfId="0" applyFont="1" applyFill="1" applyBorder="1" applyAlignment="1" applyProtection="1">
      <alignment horizontal="center" vertical="center" wrapText="1"/>
      <protection locked="0"/>
    </xf>
    <xf numFmtId="0" fontId="10" fillId="5" borderId="15" xfId="0" applyFont="1" applyFill="1" applyBorder="1" applyAlignment="1" applyProtection="1">
      <alignment horizontal="center" vertical="center" wrapText="1"/>
      <protection locked="0"/>
    </xf>
  </cellXfs>
  <cellStyles count="6">
    <cellStyle name="Normal" xfId="0" builtinId="0"/>
    <cellStyle name="Normal 2" xfId="5" xr:uid="{00000000-0005-0000-0000-000001000000}"/>
    <cellStyle name="Normal_Mínimas" xfId="2" xr:uid="{00000000-0005-0000-0000-000002000000}"/>
    <cellStyle name="Normal_Mínimas_1" xfId="3" xr:uid="{00000000-0005-0000-0000-000003000000}"/>
    <cellStyle name="Normal_Pares" xfId="4" xr:uid="{00000000-0005-0000-0000-000004000000}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3</xdr:row>
      <xdr:rowOff>66675</xdr:rowOff>
    </xdr:from>
    <xdr:to>
      <xdr:col>14</xdr:col>
      <xdr:colOff>266699</xdr:colOff>
      <xdr:row>20</xdr:row>
      <xdr:rowOff>47625</xdr:rowOff>
    </xdr:to>
    <xdr:sp macro="" textlink="" fLocksText="0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76198" y="581025"/>
          <a:ext cx="8724901" cy="2733675"/>
        </a:xfrm>
        <a:prstGeom prst="rect">
          <a:avLst/>
        </a:prstGeom>
        <a:solidFill>
          <a:sysClr val="window" lastClr="FFFFFF"/>
        </a:solidFill>
        <a:ln w="9360" cap="sq">
          <a:solidFill>
            <a:srgbClr val="BCBCBC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ctr" upright="1"/>
        <a:lstStyle/>
        <a:p>
          <a:pPr algn="l" rtl="0">
            <a:lnSpc>
              <a:spcPct val="150000"/>
            </a:lnSpc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Trebuchet MS"/>
            </a:rPr>
            <a:t>Fonte: Direção-Geral do Ensino Superior</a:t>
          </a:r>
          <a:endParaRPr lang="pt-PT">
            <a:latin typeface="Trebuchet MS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Trebuchet MS" pitchFamily="34" charset="0"/>
            </a:rPr>
            <a:t>Acesso ao Ensino Superior 2018</a:t>
          </a:r>
        </a:p>
        <a:p>
          <a:pPr marL="0" marR="0" indent="0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pt-PT" sz="1000" b="0" i="0" u="none" strike="noStrike" baseline="0">
            <a:solidFill>
              <a:srgbClr val="000000"/>
            </a:solidFill>
            <a:latin typeface="Trebuchet MS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Trebuchet MS" pitchFamily="34" charset="0"/>
            </a:rPr>
            <a:t>Os dados correpondem à instituição código </a:t>
          </a:r>
          <a:r>
            <a:rPr lang="pt-PT" sz="1000" b="0" i="1" u="none" strike="noStrike" baseline="0">
              <a:solidFill>
                <a:srgbClr val="000000"/>
              </a:solidFill>
              <a:latin typeface="Trebuchet MS" pitchFamily="34" charset="0"/>
            </a:rPr>
            <a:t>1503</a:t>
          </a:r>
          <a:r>
            <a:rPr lang="pt-PT" sz="1000" b="0" i="0" u="none" strike="noStrike" baseline="0">
              <a:solidFill>
                <a:srgbClr val="000000"/>
              </a:solidFill>
              <a:latin typeface="Trebuchet MS" pitchFamily="34" charset="0"/>
            </a:rPr>
            <a:t> com designação </a:t>
          </a:r>
          <a:r>
            <a:rPr lang="pt-PT" sz="1000" b="0" i="1" u="none" strike="noStrike" baseline="0">
              <a:solidFill>
                <a:srgbClr val="000000"/>
              </a:solidFill>
              <a:latin typeface="Trebuchet MS" pitchFamily="34" charset="0"/>
            </a:rPr>
            <a:t>Universidade de Lisboa - Faculdade de Ciências</a:t>
          </a:r>
        </a:p>
        <a:p>
          <a:pPr marL="0" marR="0" indent="0" algn="l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pt-PT" sz="1000" b="0" i="1" u="none" strike="noStrike" baseline="0">
            <a:solidFill>
              <a:srgbClr val="000000"/>
            </a:solidFill>
            <a:latin typeface="Trebuchet MS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"/>
  <sheetViews>
    <sheetView showGridLines="0" tabSelected="1" zoomScale="90" zoomScaleNormal="90" workbookViewId="0">
      <pane xSplit="5" ySplit="2" topLeftCell="M3" activePane="bottomRight" state="frozen"/>
      <selection pane="topRight" activeCell="F1" sqref="F1"/>
      <selection pane="bottomLeft" activeCell="A3" sqref="A3"/>
      <selection pane="bottomRight" activeCell="M6" sqref="M6"/>
    </sheetView>
  </sheetViews>
  <sheetFormatPr defaultRowHeight="14.4" x14ac:dyDescent="0.3"/>
  <cols>
    <col min="1" max="1" width="24.44140625" customWidth="1"/>
    <col min="3" max="3" width="25.109375" customWidth="1"/>
    <col min="6" max="19" width="7.5546875" customWidth="1"/>
    <col min="20" max="21" width="12.6640625" customWidth="1"/>
    <col min="22" max="22" width="12.88671875" customWidth="1"/>
    <col min="23" max="23" width="13.44140625" customWidth="1"/>
    <col min="24" max="24" width="8.5546875" customWidth="1"/>
    <col min="25" max="25" width="9.109375" customWidth="1"/>
    <col min="26" max="26" width="16" customWidth="1"/>
    <col min="27" max="29" width="9.109375" customWidth="1"/>
    <col min="30" max="30" width="27.88671875" customWidth="1"/>
    <col min="31" max="31" width="28.6640625" customWidth="1"/>
    <col min="32" max="34" width="9.109375" customWidth="1"/>
    <col min="35" max="35" width="12.44140625" customWidth="1"/>
    <col min="36" max="37" width="13.33203125" customWidth="1"/>
    <col min="39" max="39" width="12.5546875" bestFit="1" customWidth="1"/>
    <col min="40" max="40" width="23" customWidth="1"/>
    <col min="44" max="44" width="13" customWidth="1"/>
    <col min="45" max="45" width="9.88671875" customWidth="1"/>
    <col min="46" max="46" width="11.6640625" customWidth="1"/>
  </cols>
  <sheetData>
    <row r="1" spans="1:46" x14ac:dyDescent="0.3">
      <c r="B1" s="6"/>
      <c r="E1" s="17"/>
      <c r="F1" s="141" t="s">
        <v>0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32" t="s">
        <v>51</v>
      </c>
      <c r="AE1" s="133"/>
      <c r="AF1" s="133"/>
      <c r="AG1" s="133"/>
      <c r="AH1" s="133"/>
      <c r="AI1" s="133"/>
      <c r="AJ1" s="133"/>
      <c r="AK1" s="133"/>
      <c r="AL1" s="133"/>
      <c r="AM1" s="134"/>
      <c r="AN1" s="54" t="s">
        <v>57</v>
      </c>
      <c r="AO1" s="126" t="s">
        <v>58</v>
      </c>
      <c r="AP1" s="126"/>
      <c r="AQ1" s="126"/>
      <c r="AR1" s="126"/>
      <c r="AS1" s="126"/>
      <c r="AT1" s="126"/>
    </row>
    <row r="2" spans="1:46" ht="15" customHeight="1" x14ac:dyDescent="0.3">
      <c r="A2" s="1"/>
      <c r="B2" s="7"/>
      <c r="C2" s="1"/>
      <c r="D2" s="1"/>
      <c r="E2" s="18"/>
      <c r="F2" s="143" t="s">
        <v>1</v>
      </c>
      <c r="G2" s="143"/>
      <c r="H2" s="143"/>
      <c r="I2" s="143"/>
      <c r="J2" s="143"/>
      <c r="K2" s="143"/>
      <c r="L2" s="143"/>
      <c r="M2" s="144" t="s">
        <v>2</v>
      </c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7"/>
      <c r="AA2" s="148"/>
      <c r="AB2" s="145" t="s">
        <v>4</v>
      </c>
      <c r="AC2" s="146"/>
      <c r="AD2" s="135" t="s">
        <v>52</v>
      </c>
      <c r="AE2" s="136"/>
      <c r="AF2" s="136"/>
      <c r="AG2" s="137" t="s">
        <v>53</v>
      </c>
      <c r="AH2" s="138"/>
      <c r="AI2" s="138"/>
      <c r="AJ2" s="138"/>
      <c r="AK2" s="138"/>
      <c r="AL2" s="139"/>
      <c r="AM2" s="37" t="s">
        <v>4</v>
      </c>
      <c r="AN2" s="55"/>
      <c r="AO2" s="127" t="s">
        <v>9</v>
      </c>
      <c r="AP2" s="129" t="s">
        <v>4</v>
      </c>
      <c r="AQ2" s="130"/>
      <c r="AR2" s="130"/>
      <c r="AS2" s="130"/>
      <c r="AT2" s="131"/>
    </row>
    <row r="3" spans="1:46" ht="49.5" customHeight="1" x14ac:dyDescent="0.3">
      <c r="A3" s="2" t="s">
        <v>5</v>
      </c>
      <c r="B3" s="8" t="s">
        <v>6</v>
      </c>
      <c r="C3" s="8" t="s">
        <v>7</v>
      </c>
      <c r="D3" s="14" t="s">
        <v>8</v>
      </c>
      <c r="E3" s="14" t="s">
        <v>9</v>
      </c>
      <c r="F3" s="102" t="s">
        <v>10</v>
      </c>
      <c r="G3" s="103" t="s">
        <v>11</v>
      </c>
      <c r="H3" s="103" t="s">
        <v>12</v>
      </c>
      <c r="I3" s="103" t="s">
        <v>13</v>
      </c>
      <c r="J3" s="103" t="s">
        <v>14</v>
      </c>
      <c r="K3" s="103" t="s">
        <v>15</v>
      </c>
      <c r="L3" s="104" t="s">
        <v>16</v>
      </c>
      <c r="M3" s="105" t="s">
        <v>10</v>
      </c>
      <c r="N3" s="106" t="s">
        <v>11</v>
      </c>
      <c r="O3" s="106" t="s">
        <v>12</v>
      </c>
      <c r="P3" s="106" t="s">
        <v>13</v>
      </c>
      <c r="Q3" s="106" t="s">
        <v>14</v>
      </c>
      <c r="R3" s="106" t="s">
        <v>15</v>
      </c>
      <c r="S3" s="107" t="s">
        <v>16</v>
      </c>
      <c r="T3" s="108" t="s">
        <v>17</v>
      </c>
      <c r="U3" s="108" t="s">
        <v>63</v>
      </c>
      <c r="V3" s="109" t="s">
        <v>62</v>
      </c>
      <c r="W3" s="110" t="s">
        <v>64</v>
      </c>
      <c r="X3" s="111" t="s">
        <v>61</v>
      </c>
      <c r="Y3" s="81" t="s">
        <v>20</v>
      </c>
      <c r="Z3" s="112" t="s">
        <v>60</v>
      </c>
      <c r="AA3" s="113" t="s">
        <v>3</v>
      </c>
      <c r="AB3" s="114" t="s">
        <v>21</v>
      </c>
      <c r="AC3" s="115" t="s">
        <v>16</v>
      </c>
      <c r="AD3" s="116" t="s">
        <v>54</v>
      </c>
      <c r="AE3" s="117" t="s">
        <v>55</v>
      </c>
      <c r="AF3" s="118" t="s">
        <v>16</v>
      </c>
      <c r="AG3" s="119" t="s">
        <v>56</v>
      </c>
      <c r="AH3" s="120" t="s">
        <v>16</v>
      </c>
      <c r="AI3" s="121" t="s">
        <v>66</v>
      </c>
      <c r="AJ3" s="121" t="s">
        <v>18</v>
      </c>
      <c r="AK3" s="121" t="s">
        <v>19</v>
      </c>
      <c r="AL3" s="122" t="s">
        <v>20</v>
      </c>
      <c r="AM3" s="123" t="s">
        <v>16</v>
      </c>
      <c r="AN3" s="56" t="s">
        <v>59</v>
      </c>
      <c r="AO3" s="128"/>
      <c r="AP3" s="57" t="s">
        <v>56</v>
      </c>
      <c r="AQ3" s="58" t="s">
        <v>16</v>
      </c>
      <c r="AR3" s="58" t="s">
        <v>17</v>
      </c>
      <c r="AS3" s="58" t="s">
        <v>18</v>
      </c>
      <c r="AT3" s="59" t="s">
        <v>19</v>
      </c>
    </row>
    <row r="4" spans="1:46" x14ac:dyDescent="0.3">
      <c r="A4" s="3" t="s">
        <v>22</v>
      </c>
      <c r="B4" s="9">
        <v>9011</v>
      </c>
      <c r="C4" s="12" t="s">
        <v>23</v>
      </c>
      <c r="D4" s="15" t="s">
        <v>24</v>
      </c>
      <c r="E4" s="19">
        <v>174</v>
      </c>
      <c r="F4" s="82">
        <v>287</v>
      </c>
      <c r="G4" s="83">
        <v>151</v>
      </c>
      <c r="H4" s="83">
        <v>131</v>
      </c>
      <c r="I4" s="83">
        <v>137</v>
      </c>
      <c r="J4" s="83">
        <v>94</v>
      </c>
      <c r="K4" s="83">
        <v>67</v>
      </c>
      <c r="L4" s="84">
        <v>867</v>
      </c>
      <c r="M4" s="82">
        <v>132</v>
      </c>
      <c r="N4" s="83">
        <v>23</v>
      </c>
      <c r="O4" s="83">
        <v>8</v>
      </c>
      <c r="P4" s="83">
        <v>5</v>
      </c>
      <c r="Q4" s="83">
        <v>6</v>
      </c>
      <c r="R4" s="83">
        <v>0</v>
      </c>
      <c r="S4" s="84">
        <v>174</v>
      </c>
      <c r="T4" s="85">
        <v>147.5</v>
      </c>
      <c r="U4" s="86">
        <v>140.5</v>
      </c>
      <c r="V4" s="87">
        <v>158.32873563218385</v>
      </c>
      <c r="W4" s="88">
        <v>185.5</v>
      </c>
      <c r="X4" s="89">
        <f t="shared" ref="X4:X19" si="0">S4/E4</f>
        <v>1</v>
      </c>
      <c r="Y4" s="90">
        <f>E4-S4</f>
        <v>0</v>
      </c>
      <c r="Z4" s="91">
        <f t="shared" ref="Z4:Z20" si="1">F4/E4</f>
        <v>1.6494252873563218</v>
      </c>
      <c r="AA4" s="92">
        <f t="shared" ref="AA4:AA20" si="2">M4/S4</f>
        <v>0.75862068965517238</v>
      </c>
      <c r="AB4" s="93">
        <v>125</v>
      </c>
      <c r="AC4" s="94">
        <v>162</v>
      </c>
      <c r="AD4" s="93">
        <f>S4-AC4</f>
        <v>12</v>
      </c>
      <c r="AE4" s="95">
        <v>5</v>
      </c>
      <c r="AF4" s="96">
        <f>SUM(AD4:AE4)</f>
        <v>17</v>
      </c>
      <c r="AG4" s="97">
        <v>10</v>
      </c>
      <c r="AH4" s="98">
        <v>17</v>
      </c>
      <c r="AI4" s="99">
        <v>151</v>
      </c>
      <c r="AJ4" s="99">
        <v>156.58235294117645</v>
      </c>
      <c r="AK4" s="99">
        <v>167.5</v>
      </c>
      <c r="AL4" s="100">
        <v>0</v>
      </c>
      <c r="AM4" s="101">
        <v>15</v>
      </c>
      <c r="AN4" s="41">
        <v>3</v>
      </c>
      <c r="AO4" s="66">
        <v>174</v>
      </c>
      <c r="AP4" s="64">
        <v>132</v>
      </c>
      <c r="AQ4" s="76">
        <v>169</v>
      </c>
      <c r="AR4" s="70">
        <v>147.5</v>
      </c>
      <c r="AS4" s="71">
        <v>158.34023668639045</v>
      </c>
      <c r="AT4" s="72">
        <v>185.5</v>
      </c>
    </row>
    <row r="5" spans="1:46" x14ac:dyDescent="0.3">
      <c r="A5" s="3" t="s">
        <v>22</v>
      </c>
      <c r="B5" s="9">
        <v>9015</v>
      </c>
      <c r="C5" s="12" t="s">
        <v>25</v>
      </c>
      <c r="D5" s="15" t="s">
        <v>24</v>
      </c>
      <c r="E5" s="19">
        <v>70</v>
      </c>
      <c r="F5" s="21">
        <v>75</v>
      </c>
      <c r="G5" s="23">
        <v>115</v>
      </c>
      <c r="H5" s="23">
        <v>122</v>
      </c>
      <c r="I5" s="23">
        <v>97</v>
      </c>
      <c r="J5" s="23">
        <v>77</v>
      </c>
      <c r="K5" s="23">
        <v>58</v>
      </c>
      <c r="L5" s="24">
        <v>544</v>
      </c>
      <c r="M5" s="21">
        <v>45</v>
      </c>
      <c r="N5" s="23">
        <v>17</v>
      </c>
      <c r="O5" s="23">
        <v>5</v>
      </c>
      <c r="P5" s="23">
        <v>3</v>
      </c>
      <c r="Q5" s="23">
        <v>0</v>
      </c>
      <c r="R5" s="23">
        <v>0</v>
      </c>
      <c r="S5" s="24">
        <v>70</v>
      </c>
      <c r="T5" s="80">
        <v>148.30000000000001</v>
      </c>
      <c r="U5" s="26">
        <v>148.30000000000001</v>
      </c>
      <c r="V5" s="28">
        <v>161.20571428571427</v>
      </c>
      <c r="W5" s="30">
        <v>200</v>
      </c>
      <c r="X5" s="79">
        <f t="shared" si="0"/>
        <v>1</v>
      </c>
      <c r="Y5" s="32">
        <f>E5-S5</f>
        <v>0</v>
      </c>
      <c r="Z5" s="33">
        <f t="shared" si="1"/>
        <v>1.0714285714285714</v>
      </c>
      <c r="AA5" s="35">
        <f t="shared" si="2"/>
        <v>0.6428571428571429</v>
      </c>
      <c r="AB5" s="38">
        <v>44</v>
      </c>
      <c r="AC5" s="49">
        <v>67</v>
      </c>
      <c r="AD5" s="38">
        <f t="shared" ref="AD5:AD19" si="3">S5-AC5</f>
        <v>3</v>
      </c>
      <c r="AE5" s="39">
        <v>3</v>
      </c>
      <c r="AF5" s="40">
        <f t="shared" ref="AF5:AF19" si="4">SUM(AD5:AE5)</f>
        <v>6</v>
      </c>
      <c r="AG5" s="42">
        <v>4</v>
      </c>
      <c r="AH5" s="43">
        <v>6</v>
      </c>
      <c r="AI5" s="28">
        <v>152.30000000000001</v>
      </c>
      <c r="AJ5" s="28">
        <v>156.36666666666667</v>
      </c>
      <c r="AK5" s="28">
        <v>159.80000000000001</v>
      </c>
      <c r="AL5" s="53">
        <v>0</v>
      </c>
      <c r="AM5" s="44">
        <v>5</v>
      </c>
      <c r="AN5" s="44">
        <v>0</v>
      </c>
      <c r="AO5" s="63">
        <v>70</v>
      </c>
      <c r="AP5" s="64">
        <v>48</v>
      </c>
      <c r="AQ5" s="77">
        <v>69</v>
      </c>
      <c r="AR5" s="73">
        <v>148.30000000000001</v>
      </c>
      <c r="AS5" s="74">
        <v>160.72463768115938</v>
      </c>
      <c r="AT5" s="75">
        <v>200</v>
      </c>
    </row>
    <row r="6" spans="1:46" x14ac:dyDescent="0.3">
      <c r="A6" s="3" t="s">
        <v>26</v>
      </c>
      <c r="B6" s="9">
        <v>9119</v>
      </c>
      <c r="C6" s="12" t="s">
        <v>27</v>
      </c>
      <c r="D6" s="15" t="s">
        <v>24</v>
      </c>
      <c r="E6" s="19">
        <v>105</v>
      </c>
      <c r="F6" s="21">
        <v>75</v>
      </c>
      <c r="G6" s="23">
        <v>142</v>
      </c>
      <c r="H6" s="23">
        <v>162</v>
      </c>
      <c r="I6" s="23">
        <v>174</v>
      </c>
      <c r="J6" s="23">
        <v>123</v>
      </c>
      <c r="K6" s="23">
        <v>40</v>
      </c>
      <c r="L6" s="24">
        <v>716</v>
      </c>
      <c r="M6" s="124">
        <v>35</v>
      </c>
      <c r="N6" s="125">
        <v>41</v>
      </c>
      <c r="O6" s="23">
        <v>19</v>
      </c>
      <c r="P6" s="23">
        <v>9</v>
      </c>
      <c r="Q6" s="23">
        <v>1</v>
      </c>
      <c r="R6" s="23">
        <v>0</v>
      </c>
      <c r="S6" s="24">
        <v>105</v>
      </c>
      <c r="T6" s="80">
        <v>144</v>
      </c>
      <c r="U6" s="26">
        <v>138</v>
      </c>
      <c r="V6" s="28">
        <v>152.91809523809519</v>
      </c>
      <c r="W6" s="29">
        <v>173.3</v>
      </c>
      <c r="X6" s="79">
        <f t="shared" si="0"/>
        <v>1</v>
      </c>
      <c r="Y6" s="32">
        <v>0</v>
      </c>
      <c r="Z6" s="33">
        <f t="shared" si="1"/>
        <v>0.7142857142857143</v>
      </c>
      <c r="AA6" s="35">
        <f t="shared" si="2"/>
        <v>0.33333333333333331</v>
      </c>
      <c r="AB6" s="38">
        <v>34</v>
      </c>
      <c r="AC6" s="49">
        <v>98</v>
      </c>
      <c r="AD6" s="38">
        <f t="shared" si="3"/>
        <v>7</v>
      </c>
      <c r="AE6" s="39">
        <v>7</v>
      </c>
      <c r="AF6" s="40">
        <f t="shared" si="4"/>
        <v>14</v>
      </c>
      <c r="AG6" s="42">
        <v>3</v>
      </c>
      <c r="AH6" s="43">
        <v>14</v>
      </c>
      <c r="AI6" s="28">
        <v>151.5</v>
      </c>
      <c r="AJ6" s="28">
        <v>157.37857142857143</v>
      </c>
      <c r="AK6" s="28">
        <v>174</v>
      </c>
      <c r="AL6" s="53">
        <v>0</v>
      </c>
      <c r="AM6" s="44">
        <v>13</v>
      </c>
      <c r="AN6" s="44">
        <v>1</v>
      </c>
      <c r="AO6" s="63">
        <v>105</v>
      </c>
      <c r="AP6" s="64">
        <v>35</v>
      </c>
      <c r="AQ6" s="77">
        <v>103</v>
      </c>
      <c r="AR6" s="73">
        <v>144</v>
      </c>
      <c r="AS6" s="74">
        <v>153.97184466019414</v>
      </c>
      <c r="AT6" s="75">
        <v>174</v>
      </c>
    </row>
    <row r="7" spans="1:46" x14ac:dyDescent="0.3">
      <c r="A7" s="3" t="s">
        <v>28</v>
      </c>
      <c r="B7" s="9">
        <v>9141</v>
      </c>
      <c r="C7" s="12" t="s">
        <v>28</v>
      </c>
      <c r="D7" s="15" t="s">
        <v>24</v>
      </c>
      <c r="E7" s="19">
        <v>40</v>
      </c>
      <c r="F7" s="21">
        <v>54</v>
      </c>
      <c r="G7" s="23">
        <v>43</v>
      </c>
      <c r="H7" s="23">
        <v>39</v>
      </c>
      <c r="I7" s="23">
        <v>38</v>
      </c>
      <c r="J7" s="23">
        <v>38</v>
      </c>
      <c r="K7" s="23">
        <v>28</v>
      </c>
      <c r="L7" s="24">
        <v>240</v>
      </c>
      <c r="M7" s="21">
        <v>30</v>
      </c>
      <c r="N7" s="23">
        <v>6</v>
      </c>
      <c r="O7" s="23">
        <v>3</v>
      </c>
      <c r="P7" s="23">
        <v>1</v>
      </c>
      <c r="Q7" s="23">
        <v>0</v>
      </c>
      <c r="R7" s="23">
        <v>0</v>
      </c>
      <c r="S7" s="24">
        <v>40</v>
      </c>
      <c r="T7" s="80">
        <v>156</v>
      </c>
      <c r="U7" s="26">
        <v>138.30000000000001</v>
      </c>
      <c r="V7" s="28">
        <v>169.48000000000005</v>
      </c>
      <c r="W7" s="30">
        <v>187</v>
      </c>
      <c r="X7" s="79">
        <f t="shared" si="0"/>
        <v>1</v>
      </c>
      <c r="Y7" s="32">
        <f>E7-S7</f>
        <v>0</v>
      </c>
      <c r="Z7" s="33">
        <f t="shared" si="1"/>
        <v>1.35</v>
      </c>
      <c r="AA7" s="35">
        <f t="shared" si="2"/>
        <v>0.75</v>
      </c>
      <c r="AB7" s="38">
        <v>29</v>
      </c>
      <c r="AC7" s="49">
        <v>38</v>
      </c>
      <c r="AD7" s="38">
        <f t="shared" si="3"/>
        <v>2</v>
      </c>
      <c r="AE7" s="39">
        <v>2</v>
      </c>
      <c r="AF7" s="40">
        <f t="shared" si="4"/>
        <v>4</v>
      </c>
      <c r="AG7" s="42">
        <v>2</v>
      </c>
      <c r="AH7" s="43">
        <v>4</v>
      </c>
      <c r="AI7" s="28">
        <v>163</v>
      </c>
      <c r="AJ7" s="28">
        <v>180.72500000000002</v>
      </c>
      <c r="AK7" s="28">
        <v>189.3</v>
      </c>
      <c r="AL7" s="53">
        <v>0</v>
      </c>
      <c r="AM7" s="44">
        <v>4</v>
      </c>
      <c r="AN7" s="44">
        <v>0</v>
      </c>
      <c r="AO7" s="63">
        <v>40</v>
      </c>
      <c r="AP7" s="64">
        <v>30</v>
      </c>
      <c r="AQ7" s="77">
        <v>40</v>
      </c>
      <c r="AR7" s="73">
        <v>156</v>
      </c>
      <c r="AS7" s="74">
        <v>170.53750000000008</v>
      </c>
      <c r="AT7" s="75">
        <v>189.3</v>
      </c>
    </row>
    <row r="8" spans="1:46" x14ac:dyDescent="0.3">
      <c r="A8" s="3" t="s">
        <v>29</v>
      </c>
      <c r="B8" s="9">
        <v>9146</v>
      </c>
      <c r="C8" s="12" t="s">
        <v>30</v>
      </c>
      <c r="D8" s="15" t="s">
        <v>24</v>
      </c>
      <c r="E8" s="19">
        <v>84</v>
      </c>
      <c r="F8" s="21">
        <v>48</v>
      </c>
      <c r="G8" s="23">
        <v>54</v>
      </c>
      <c r="H8" s="23">
        <v>35</v>
      </c>
      <c r="I8" s="23">
        <v>38</v>
      </c>
      <c r="J8" s="23">
        <v>38</v>
      </c>
      <c r="K8" s="23">
        <v>39</v>
      </c>
      <c r="L8" s="24">
        <v>252</v>
      </c>
      <c r="M8" s="21">
        <v>35</v>
      </c>
      <c r="N8" s="23">
        <v>28</v>
      </c>
      <c r="O8" s="23">
        <v>13</v>
      </c>
      <c r="P8" s="23">
        <v>3</v>
      </c>
      <c r="Q8" s="23">
        <v>5</v>
      </c>
      <c r="R8" s="23">
        <v>1</v>
      </c>
      <c r="S8" s="24">
        <v>85</v>
      </c>
      <c r="T8" s="80">
        <v>115.5</v>
      </c>
      <c r="U8" s="26">
        <v>110</v>
      </c>
      <c r="V8" s="28">
        <v>128.45294117647057</v>
      </c>
      <c r="W8" s="30">
        <v>163.5</v>
      </c>
      <c r="X8" s="79">
        <f t="shared" si="0"/>
        <v>1.0119047619047619</v>
      </c>
      <c r="Y8" s="32">
        <v>0</v>
      </c>
      <c r="Z8" s="33">
        <f t="shared" si="1"/>
        <v>0.5714285714285714</v>
      </c>
      <c r="AA8" s="35">
        <f t="shared" si="2"/>
        <v>0.41176470588235292</v>
      </c>
      <c r="AB8" s="38">
        <v>31</v>
      </c>
      <c r="AC8" s="49">
        <v>78</v>
      </c>
      <c r="AD8" s="38">
        <f t="shared" si="3"/>
        <v>7</v>
      </c>
      <c r="AE8" s="39">
        <v>5</v>
      </c>
      <c r="AF8" s="40">
        <f t="shared" si="4"/>
        <v>12</v>
      </c>
      <c r="AG8" s="42">
        <v>0</v>
      </c>
      <c r="AH8" s="43">
        <v>13</v>
      </c>
      <c r="AI8" s="28">
        <v>136</v>
      </c>
      <c r="AJ8" s="28">
        <v>140.61538461538461</v>
      </c>
      <c r="AK8" s="28">
        <v>150.5</v>
      </c>
      <c r="AL8" s="53">
        <v>0</v>
      </c>
      <c r="AM8" s="44">
        <v>11</v>
      </c>
      <c r="AN8" s="44">
        <v>2</v>
      </c>
      <c r="AO8" s="63">
        <v>84</v>
      </c>
      <c r="AP8" s="64">
        <v>29</v>
      </c>
      <c r="AQ8" s="77">
        <v>82</v>
      </c>
      <c r="AR8" s="73">
        <v>115.5</v>
      </c>
      <c r="AS8" s="74">
        <v>129.69512195121951</v>
      </c>
      <c r="AT8" s="75">
        <v>163.5</v>
      </c>
    </row>
    <row r="9" spans="1:46" x14ac:dyDescent="0.3">
      <c r="A9" s="3" t="s">
        <v>31</v>
      </c>
      <c r="B9" s="9">
        <v>9209</v>
      </c>
      <c r="C9" s="12" t="s">
        <v>31</v>
      </c>
      <c r="D9" s="15" t="s">
        <v>24</v>
      </c>
      <c r="E9" s="19">
        <v>50</v>
      </c>
      <c r="F9" s="21">
        <v>40</v>
      </c>
      <c r="G9" s="23">
        <v>86</v>
      </c>
      <c r="H9" s="23">
        <v>57</v>
      </c>
      <c r="I9" s="23">
        <v>53</v>
      </c>
      <c r="J9" s="23">
        <v>37</v>
      </c>
      <c r="K9" s="23">
        <v>32</v>
      </c>
      <c r="L9" s="24">
        <v>305</v>
      </c>
      <c r="M9" s="21">
        <v>27</v>
      </c>
      <c r="N9" s="23">
        <v>15</v>
      </c>
      <c r="O9" s="23">
        <v>6</v>
      </c>
      <c r="P9" s="23">
        <v>2</v>
      </c>
      <c r="Q9" s="23">
        <v>0</v>
      </c>
      <c r="R9" s="23">
        <v>0</v>
      </c>
      <c r="S9" s="24">
        <v>50</v>
      </c>
      <c r="T9" s="80">
        <v>148</v>
      </c>
      <c r="U9" s="26">
        <v>130</v>
      </c>
      <c r="V9" s="28">
        <v>164.142</v>
      </c>
      <c r="W9" s="30">
        <v>197.5</v>
      </c>
      <c r="X9" s="79">
        <f t="shared" si="0"/>
        <v>1</v>
      </c>
      <c r="Y9" s="32">
        <f t="shared" ref="Y9:Y19" si="5">E9-S9</f>
        <v>0</v>
      </c>
      <c r="Z9" s="33">
        <f t="shared" si="1"/>
        <v>0.8</v>
      </c>
      <c r="AA9" s="35">
        <f t="shared" si="2"/>
        <v>0.54</v>
      </c>
      <c r="AB9" s="38">
        <v>25</v>
      </c>
      <c r="AC9" s="49">
        <v>46</v>
      </c>
      <c r="AD9" s="38">
        <f t="shared" si="3"/>
        <v>4</v>
      </c>
      <c r="AE9" s="39">
        <v>4</v>
      </c>
      <c r="AF9" s="40">
        <f t="shared" si="4"/>
        <v>8</v>
      </c>
      <c r="AG9" s="42">
        <v>4</v>
      </c>
      <c r="AH9" s="43">
        <v>8</v>
      </c>
      <c r="AI9" s="28">
        <v>150.5</v>
      </c>
      <c r="AJ9" s="28">
        <v>160.4375</v>
      </c>
      <c r="AK9" s="28">
        <v>176</v>
      </c>
      <c r="AL9" s="53">
        <v>0</v>
      </c>
      <c r="AM9" s="44">
        <v>7</v>
      </c>
      <c r="AN9" s="44">
        <v>2</v>
      </c>
      <c r="AO9" s="63">
        <v>50</v>
      </c>
      <c r="AP9" s="64">
        <v>28</v>
      </c>
      <c r="AQ9" s="77">
        <v>47</v>
      </c>
      <c r="AR9" s="73">
        <v>148</v>
      </c>
      <c r="AS9" s="74">
        <v>163.66170212765959</v>
      </c>
      <c r="AT9" s="75">
        <v>197.5</v>
      </c>
    </row>
    <row r="10" spans="1:46" x14ac:dyDescent="0.3">
      <c r="A10" s="3" t="s">
        <v>29</v>
      </c>
      <c r="B10" s="9">
        <v>9212</v>
      </c>
      <c r="C10" s="12" t="s">
        <v>32</v>
      </c>
      <c r="D10" s="15" t="s">
        <v>24</v>
      </c>
      <c r="E10" s="19">
        <v>25</v>
      </c>
      <c r="F10" s="21">
        <v>32</v>
      </c>
      <c r="G10" s="23">
        <v>19</v>
      </c>
      <c r="H10" s="23">
        <v>30</v>
      </c>
      <c r="I10" s="23">
        <v>23</v>
      </c>
      <c r="J10" s="23">
        <v>28</v>
      </c>
      <c r="K10" s="23">
        <v>34</v>
      </c>
      <c r="L10" s="24">
        <v>166</v>
      </c>
      <c r="M10" s="21">
        <v>15</v>
      </c>
      <c r="N10" s="23">
        <v>2</v>
      </c>
      <c r="O10" s="23">
        <v>4</v>
      </c>
      <c r="P10" s="23">
        <v>2</v>
      </c>
      <c r="Q10" s="23">
        <v>1</v>
      </c>
      <c r="R10" s="23">
        <v>1</v>
      </c>
      <c r="S10" s="24">
        <v>25</v>
      </c>
      <c r="T10" s="80">
        <v>130.30000000000001</v>
      </c>
      <c r="U10" s="26">
        <v>130.30000000000001</v>
      </c>
      <c r="V10" s="28">
        <v>139.96800000000002</v>
      </c>
      <c r="W10" s="30">
        <v>172</v>
      </c>
      <c r="X10" s="79">
        <f t="shared" si="0"/>
        <v>1</v>
      </c>
      <c r="Y10" s="32">
        <f t="shared" si="5"/>
        <v>0</v>
      </c>
      <c r="Z10" s="33">
        <f t="shared" si="1"/>
        <v>1.28</v>
      </c>
      <c r="AA10" s="35">
        <f t="shared" si="2"/>
        <v>0.6</v>
      </c>
      <c r="AB10" s="38">
        <v>13</v>
      </c>
      <c r="AC10" s="49">
        <v>21</v>
      </c>
      <c r="AD10" s="38">
        <f t="shared" si="3"/>
        <v>4</v>
      </c>
      <c r="AE10" s="39">
        <v>2</v>
      </c>
      <c r="AF10" s="40">
        <f t="shared" si="4"/>
        <v>6</v>
      </c>
      <c r="AG10" s="42">
        <v>3</v>
      </c>
      <c r="AH10" s="43">
        <v>6</v>
      </c>
      <c r="AI10" s="28">
        <v>135.80000000000001</v>
      </c>
      <c r="AJ10" s="28">
        <v>143.71666666666667</v>
      </c>
      <c r="AK10" s="28">
        <v>158</v>
      </c>
      <c r="AL10" s="53">
        <v>0</v>
      </c>
      <c r="AM10" s="44">
        <v>5</v>
      </c>
      <c r="AN10" s="44">
        <v>0</v>
      </c>
      <c r="AO10" s="63">
        <v>25</v>
      </c>
      <c r="AP10" s="64">
        <v>15</v>
      </c>
      <c r="AQ10" s="77">
        <v>24</v>
      </c>
      <c r="AR10" s="73">
        <v>130.30000000000001</v>
      </c>
      <c r="AS10" s="74">
        <v>141.42499999999998</v>
      </c>
      <c r="AT10" s="75">
        <v>172</v>
      </c>
    </row>
    <row r="11" spans="1:46" x14ac:dyDescent="0.3">
      <c r="A11" s="3" t="s">
        <v>33</v>
      </c>
      <c r="B11" s="10">
        <v>9223</v>
      </c>
      <c r="C11" s="12" t="s">
        <v>33</v>
      </c>
      <c r="D11" s="15" t="s">
        <v>24</v>
      </c>
      <c r="E11" s="19">
        <v>27</v>
      </c>
      <c r="F11" s="21">
        <v>23</v>
      </c>
      <c r="G11" s="23">
        <v>44</v>
      </c>
      <c r="H11" s="23">
        <v>52</v>
      </c>
      <c r="I11" s="23">
        <v>56</v>
      </c>
      <c r="J11" s="23">
        <v>59</v>
      </c>
      <c r="K11" s="23">
        <v>31</v>
      </c>
      <c r="L11" s="24">
        <v>265</v>
      </c>
      <c r="M11" s="21">
        <v>12</v>
      </c>
      <c r="N11" s="23">
        <v>7</v>
      </c>
      <c r="O11" s="23">
        <v>4</v>
      </c>
      <c r="P11" s="23">
        <v>4</v>
      </c>
      <c r="Q11" s="23">
        <v>0</v>
      </c>
      <c r="R11" s="23">
        <v>0</v>
      </c>
      <c r="S11" s="24">
        <v>27</v>
      </c>
      <c r="T11" s="80">
        <v>140.30000000000001</v>
      </c>
      <c r="U11" s="26">
        <v>140.30000000000001</v>
      </c>
      <c r="V11" s="28">
        <v>154.15185185185189</v>
      </c>
      <c r="W11" s="30">
        <v>188.3</v>
      </c>
      <c r="X11" s="79">
        <f t="shared" si="0"/>
        <v>1</v>
      </c>
      <c r="Y11" s="32">
        <f t="shared" si="5"/>
        <v>0</v>
      </c>
      <c r="Z11" s="33">
        <f t="shared" si="1"/>
        <v>0.85185185185185186</v>
      </c>
      <c r="AA11" s="35">
        <f t="shared" si="2"/>
        <v>0.44444444444444442</v>
      </c>
      <c r="AB11" s="38">
        <v>12</v>
      </c>
      <c r="AC11" s="49">
        <v>27</v>
      </c>
      <c r="AD11" s="38">
        <f t="shared" si="3"/>
        <v>0</v>
      </c>
      <c r="AE11" s="39">
        <v>1</v>
      </c>
      <c r="AF11" s="40">
        <f t="shared" si="4"/>
        <v>1</v>
      </c>
      <c r="AG11" s="42">
        <v>0</v>
      </c>
      <c r="AH11" s="43">
        <v>1</v>
      </c>
      <c r="AI11" s="28">
        <v>151</v>
      </c>
      <c r="AJ11" s="28">
        <v>151</v>
      </c>
      <c r="AK11" s="28">
        <v>151</v>
      </c>
      <c r="AL11" s="53">
        <v>0</v>
      </c>
      <c r="AM11" s="44">
        <v>1</v>
      </c>
      <c r="AN11" s="44">
        <v>0</v>
      </c>
      <c r="AO11" s="63">
        <v>27</v>
      </c>
      <c r="AP11" s="64">
        <v>12</v>
      </c>
      <c r="AQ11" s="77">
        <v>27</v>
      </c>
      <c r="AR11" s="73">
        <v>140.30000000000001</v>
      </c>
      <c r="AS11" s="74">
        <v>154.43703703703707</v>
      </c>
      <c r="AT11" s="75">
        <v>188.3</v>
      </c>
    </row>
    <row r="12" spans="1:46" x14ac:dyDescent="0.3">
      <c r="A12" s="3" t="s">
        <v>34</v>
      </c>
      <c r="B12" s="10">
        <v>9226</v>
      </c>
      <c r="C12" s="12" t="s">
        <v>35</v>
      </c>
      <c r="D12" s="15" t="s">
        <v>24</v>
      </c>
      <c r="E12" s="19">
        <v>22</v>
      </c>
      <c r="F12" s="21">
        <v>7</v>
      </c>
      <c r="G12" s="23">
        <v>16</v>
      </c>
      <c r="H12" s="23">
        <v>17</v>
      </c>
      <c r="I12" s="23">
        <v>37</v>
      </c>
      <c r="J12" s="23">
        <v>30</v>
      </c>
      <c r="K12" s="23">
        <v>30</v>
      </c>
      <c r="L12" s="24">
        <v>137</v>
      </c>
      <c r="M12" s="21">
        <v>2</v>
      </c>
      <c r="N12" s="23">
        <v>4</v>
      </c>
      <c r="O12" s="23">
        <v>3</v>
      </c>
      <c r="P12" s="23">
        <v>7</v>
      </c>
      <c r="Q12" s="23">
        <v>4</v>
      </c>
      <c r="R12" s="23">
        <v>2</v>
      </c>
      <c r="S12" s="24">
        <v>22</v>
      </c>
      <c r="T12" s="80">
        <v>131</v>
      </c>
      <c r="U12" s="26">
        <v>131</v>
      </c>
      <c r="V12" s="28">
        <v>135.86363636363637</v>
      </c>
      <c r="W12" s="30">
        <v>152.5</v>
      </c>
      <c r="X12" s="79">
        <f t="shared" si="0"/>
        <v>1</v>
      </c>
      <c r="Y12" s="32">
        <f t="shared" si="5"/>
        <v>0</v>
      </c>
      <c r="Z12" s="33">
        <f t="shared" si="1"/>
        <v>0.31818181818181818</v>
      </c>
      <c r="AA12" s="35">
        <f t="shared" si="2"/>
        <v>9.0909090909090912E-2</v>
      </c>
      <c r="AB12" s="38">
        <v>2</v>
      </c>
      <c r="AC12" s="49">
        <v>20</v>
      </c>
      <c r="AD12" s="38">
        <f t="shared" si="3"/>
        <v>2</v>
      </c>
      <c r="AE12" s="39">
        <v>0</v>
      </c>
      <c r="AF12" s="40">
        <f t="shared" si="4"/>
        <v>2</v>
      </c>
      <c r="AG12" s="42">
        <v>0</v>
      </c>
      <c r="AH12" s="43">
        <v>2</v>
      </c>
      <c r="AI12" s="28">
        <v>146.80000000000001</v>
      </c>
      <c r="AJ12" s="28">
        <v>147.30000000000001</v>
      </c>
      <c r="AK12" s="28">
        <v>147.80000000000001</v>
      </c>
      <c r="AL12" s="53">
        <v>0</v>
      </c>
      <c r="AM12" s="44">
        <v>2</v>
      </c>
      <c r="AN12" s="44">
        <v>0</v>
      </c>
      <c r="AO12" s="63">
        <v>22</v>
      </c>
      <c r="AP12" s="64">
        <v>2</v>
      </c>
      <c r="AQ12" s="77">
        <v>22</v>
      </c>
      <c r="AR12" s="73">
        <v>131</v>
      </c>
      <c r="AS12" s="74">
        <v>136.7318181818182</v>
      </c>
      <c r="AT12" s="75">
        <v>152.5</v>
      </c>
    </row>
    <row r="13" spans="1:46" x14ac:dyDescent="0.3">
      <c r="A13" s="3" t="s">
        <v>28</v>
      </c>
      <c r="B13" s="9">
        <v>9368</v>
      </c>
      <c r="C13" s="12" t="s">
        <v>36</v>
      </c>
      <c r="D13" s="15" t="s">
        <v>37</v>
      </c>
      <c r="E13" s="19">
        <v>40</v>
      </c>
      <c r="F13" s="21">
        <v>32</v>
      </c>
      <c r="G13" s="23">
        <v>58</v>
      </c>
      <c r="H13" s="23">
        <v>60</v>
      </c>
      <c r="I13" s="23">
        <v>72</v>
      </c>
      <c r="J13" s="23">
        <v>55</v>
      </c>
      <c r="K13" s="23">
        <v>35</v>
      </c>
      <c r="L13" s="24">
        <v>312</v>
      </c>
      <c r="M13" s="21">
        <v>10</v>
      </c>
      <c r="N13" s="23">
        <v>17</v>
      </c>
      <c r="O13" s="23">
        <v>8</v>
      </c>
      <c r="P13" s="23">
        <v>4</v>
      </c>
      <c r="Q13" s="23">
        <v>1</v>
      </c>
      <c r="R13" s="23">
        <v>0</v>
      </c>
      <c r="S13" s="24">
        <v>40</v>
      </c>
      <c r="T13" s="80">
        <v>152.30000000000001</v>
      </c>
      <c r="U13" s="26">
        <v>128</v>
      </c>
      <c r="V13" s="28">
        <v>160.69250000000005</v>
      </c>
      <c r="W13" s="30">
        <v>183.3</v>
      </c>
      <c r="X13" s="79">
        <f t="shared" si="0"/>
        <v>1</v>
      </c>
      <c r="Y13" s="32">
        <f t="shared" si="5"/>
        <v>0</v>
      </c>
      <c r="Z13" s="33">
        <f t="shared" si="1"/>
        <v>0.8</v>
      </c>
      <c r="AA13" s="35">
        <f t="shared" si="2"/>
        <v>0.25</v>
      </c>
      <c r="AB13" s="38">
        <v>10</v>
      </c>
      <c r="AC13" s="49">
        <v>38</v>
      </c>
      <c r="AD13" s="38">
        <f t="shared" si="3"/>
        <v>2</v>
      </c>
      <c r="AE13" s="39">
        <v>3</v>
      </c>
      <c r="AF13" s="40">
        <f t="shared" si="4"/>
        <v>5</v>
      </c>
      <c r="AG13" s="42">
        <v>3</v>
      </c>
      <c r="AH13" s="43">
        <v>5</v>
      </c>
      <c r="AI13" s="28">
        <v>158.5</v>
      </c>
      <c r="AJ13" s="28">
        <v>167.6</v>
      </c>
      <c r="AK13" s="28">
        <v>184.5</v>
      </c>
      <c r="AL13" s="53">
        <v>0</v>
      </c>
      <c r="AM13" s="44">
        <v>4</v>
      </c>
      <c r="AN13" s="44">
        <v>0</v>
      </c>
      <c r="AO13" s="63">
        <v>40</v>
      </c>
      <c r="AP13" s="64">
        <v>12</v>
      </c>
      <c r="AQ13" s="77">
        <v>39</v>
      </c>
      <c r="AR13" s="73">
        <v>152.30000000000001</v>
      </c>
      <c r="AS13" s="74">
        <v>160.93589743589749</v>
      </c>
      <c r="AT13" s="75">
        <v>184.5</v>
      </c>
    </row>
    <row r="14" spans="1:46" x14ac:dyDescent="0.3">
      <c r="A14" s="3" t="s">
        <v>38</v>
      </c>
      <c r="B14" s="9">
        <v>9381</v>
      </c>
      <c r="C14" s="12" t="s">
        <v>39</v>
      </c>
      <c r="D14" s="15" t="s">
        <v>24</v>
      </c>
      <c r="E14" s="19">
        <v>32</v>
      </c>
      <c r="F14" s="21">
        <v>20</v>
      </c>
      <c r="G14" s="23">
        <v>20</v>
      </c>
      <c r="H14" s="23">
        <v>30</v>
      </c>
      <c r="I14" s="23">
        <v>28</v>
      </c>
      <c r="J14" s="23">
        <v>25</v>
      </c>
      <c r="K14" s="23">
        <v>21</v>
      </c>
      <c r="L14" s="24">
        <v>144</v>
      </c>
      <c r="M14" s="21">
        <v>6</v>
      </c>
      <c r="N14" s="23">
        <v>7</v>
      </c>
      <c r="O14" s="125">
        <v>8</v>
      </c>
      <c r="P14" s="23">
        <v>6</v>
      </c>
      <c r="Q14" s="23">
        <v>4</v>
      </c>
      <c r="R14" s="23">
        <v>1</v>
      </c>
      <c r="S14" s="24">
        <v>32</v>
      </c>
      <c r="T14" s="80">
        <v>130</v>
      </c>
      <c r="U14" s="26">
        <v>130</v>
      </c>
      <c r="V14" s="28">
        <v>137.94687500000001</v>
      </c>
      <c r="W14" s="30">
        <v>169.5</v>
      </c>
      <c r="X14" s="79">
        <f t="shared" si="0"/>
        <v>1</v>
      </c>
      <c r="Y14" s="32">
        <f t="shared" si="5"/>
        <v>0</v>
      </c>
      <c r="Z14" s="33">
        <f t="shared" si="1"/>
        <v>0.625</v>
      </c>
      <c r="AA14" s="35">
        <f t="shared" si="2"/>
        <v>0.1875</v>
      </c>
      <c r="AB14" s="38">
        <v>6</v>
      </c>
      <c r="AC14" s="49">
        <v>29</v>
      </c>
      <c r="AD14" s="38">
        <f t="shared" si="3"/>
        <v>3</v>
      </c>
      <c r="AE14" s="39">
        <v>5</v>
      </c>
      <c r="AF14" s="40">
        <f t="shared" si="4"/>
        <v>8</v>
      </c>
      <c r="AG14" s="42">
        <v>4</v>
      </c>
      <c r="AH14" s="43">
        <v>8</v>
      </c>
      <c r="AI14" s="28">
        <v>137.80000000000001</v>
      </c>
      <c r="AJ14" s="28">
        <v>142.16249999999999</v>
      </c>
      <c r="AK14" s="28">
        <v>151</v>
      </c>
      <c r="AL14" s="53">
        <v>0</v>
      </c>
      <c r="AM14" s="44">
        <v>6</v>
      </c>
      <c r="AN14" s="44">
        <v>0</v>
      </c>
      <c r="AO14" s="63">
        <v>32</v>
      </c>
      <c r="AP14" s="64">
        <v>9</v>
      </c>
      <c r="AQ14" s="77">
        <v>30</v>
      </c>
      <c r="AR14" s="73">
        <v>130</v>
      </c>
      <c r="AS14" s="74">
        <v>139.17333333333332</v>
      </c>
      <c r="AT14" s="75">
        <v>169.5</v>
      </c>
    </row>
    <row r="15" spans="1:46" x14ac:dyDescent="0.3">
      <c r="A15" s="3" t="s">
        <v>31</v>
      </c>
      <c r="B15" s="9">
        <v>9385</v>
      </c>
      <c r="C15" s="12" t="s">
        <v>40</v>
      </c>
      <c r="D15" s="15" t="s">
        <v>24</v>
      </c>
      <c r="E15" s="19">
        <v>77</v>
      </c>
      <c r="F15" s="21">
        <v>76</v>
      </c>
      <c r="G15" s="23">
        <v>64</v>
      </c>
      <c r="H15" s="23">
        <v>64</v>
      </c>
      <c r="I15" s="23">
        <v>76</v>
      </c>
      <c r="J15" s="23">
        <v>66</v>
      </c>
      <c r="K15" s="23">
        <v>56</v>
      </c>
      <c r="L15" s="24">
        <v>402</v>
      </c>
      <c r="M15" s="124">
        <v>54</v>
      </c>
      <c r="N15" s="23">
        <v>13</v>
      </c>
      <c r="O15" s="23">
        <v>4</v>
      </c>
      <c r="P15" s="23">
        <v>1</v>
      </c>
      <c r="Q15" s="23">
        <v>2</v>
      </c>
      <c r="R15" s="23">
        <v>3</v>
      </c>
      <c r="S15" s="24">
        <v>77</v>
      </c>
      <c r="T15" s="80">
        <v>145</v>
      </c>
      <c r="U15" s="26">
        <v>145</v>
      </c>
      <c r="V15" s="28">
        <v>161.45064935064937</v>
      </c>
      <c r="W15" s="30">
        <v>193</v>
      </c>
      <c r="X15" s="79">
        <f t="shared" si="0"/>
        <v>1</v>
      </c>
      <c r="Y15" s="32">
        <f t="shared" si="5"/>
        <v>0</v>
      </c>
      <c r="Z15" s="33">
        <f t="shared" si="1"/>
        <v>0.98701298701298701</v>
      </c>
      <c r="AA15" s="35">
        <f t="shared" si="2"/>
        <v>0.70129870129870131</v>
      </c>
      <c r="AB15" s="38">
        <v>52</v>
      </c>
      <c r="AC15" s="49">
        <v>71</v>
      </c>
      <c r="AD15" s="38">
        <f t="shared" si="3"/>
        <v>6</v>
      </c>
      <c r="AE15" s="39">
        <v>3</v>
      </c>
      <c r="AF15" s="40">
        <f t="shared" si="4"/>
        <v>9</v>
      </c>
      <c r="AG15" s="42">
        <v>4</v>
      </c>
      <c r="AH15" s="43">
        <v>9</v>
      </c>
      <c r="AI15" s="28">
        <v>155</v>
      </c>
      <c r="AJ15" s="28">
        <v>165.22222222222223</v>
      </c>
      <c r="AK15" s="28">
        <v>184</v>
      </c>
      <c r="AL15" s="53">
        <v>0</v>
      </c>
      <c r="AM15" s="44">
        <v>9</v>
      </c>
      <c r="AN15" s="44">
        <v>0</v>
      </c>
      <c r="AO15" s="63">
        <v>77</v>
      </c>
      <c r="AP15" s="64">
        <v>54</v>
      </c>
      <c r="AQ15" s="77">
        <v>77</v>
      </c>
      <c r="AR15" s="73">
        <v>145</v>
      </c>
      <c r="AS15" s="74">
        <v>162.52467532467534</v>
      </c>
      <c r="AT15" s="75">
        <v>193</v>
      </c>
    </row>
    <row r="16" spans="1:46" x14ac:dyDescent="0.3">
      <c r="A16" s="3" t="s">
        <v>41</v>
      </c>
      <c r="B16" s="9">
        <v>9811</v>
      </c>
      <c r="C16" s="12" t="s">
        <v>42</v>
      </c>
      <c r="D16" s="15" t="s">
        <v>37</v>
      </c>
      <c r="E16" s="19">
        <v>30</v>
      </c>
      <c r="F16" s="21">
        <v>12</v>
      </c>
      <c r="G16" s="23">
        <v>23</v>
      </c>
      <c r="H16" s="23">
        <v>23</v>
      </c>
      <c r="I16" s="23">
        <v>27</v>
      </c>
      <c r="J16" s="23">
        <v>24</v>
      </c>
      <c r="K16" s="23">
        <v>29</v>
      </c>
      <c r="L16" s="24">
        <v>138</v>
      </c>
      <c r="M16" s="21">
        <v>10</v>
      </c>
      <c r="N16" s="125">
        <v>12</v>
      </c>
      <c r="O16" s="23">
        <v>2</v>
      </c>
      <c r="P16" s="23">
        <v>3</v>
      </c>
      <c r="Q16" s="23">
        <v>3</v>
      </c>
      <c r="R16" s="23">
        <v>0</v>
      </c>
      <c r="S16" s="24">
        <v>30</v>
      </c>
      <c r="T16" s="80">
        <v>127.8</v>
      </c>
      <c r="U16" s="26">
        <v>127.8</v>
      </c>
      <c r="V16" s="28">
        <v>139.94333333333336</v>
      </c>
      <c r="W16" s="30">
        <v>188.8</v>
      </c>
      <c r="X16" s="79">
        <f t="shared" si="0"/>
        <v>1</v>
      </c>
      <c r="Y16" s="32">
        <f t="shared" si="5"/>
        <v>0</v>
      </c>
      <c r="Z16" s="33">
        <f t="shared" si="1"/>
        <v>0.4</v>
      </c>
      <c r="AA16" s="35">
        <f t="shared" si="2"/>
        <v>0.33333333333333331</v>
      </c>
      <c r="AB16" s="38">
        <v>9</v>
      </c>
      <c r="AC16" s="49">
        <v>25</v>
      </c>
      <c r="AD16" s="38">
        <f t="shared" si="3"/>
        <v>5</v>
      </c>
      <c r="AE16" s="39">
        <v>3</v>
      </c>
      <c r="AF16" s="40">
        <f t="shared" si="4"/>
        <v>8</v>
      </c>
      <c r="AG16" s="42">
        <v>3</v>
      </c>
      <c r="AH16" s="43">
        <v>8</v>
      </c>
      <c r="AI16" s="28">
        <v>136</v>
      </c>
      <c r="AJ16" s="28">
        <v>142.36249999999998</v>
      </c>
      <c r="AK16" s="28">
        <v>146.5</v>
      </c>
      <c r="AL16" s="53">
        <v>0</v>
      </c>
      <c r="AM16" s="44">
        <v>7</v>
      </c>
      <c r="AN16" s="44">
        <v>0</v>
      </c>
      <c r="AO16" s="63">
        <v>30</v>
      </c>
      <c r="AP16" s="64">
        <v>12</v>
      </c>
      <c r="AQ16" s="77">
        <v>29</v>
      </c>
      <c r="AR16" s="73">
        <v>128.30000000000001</v>
      </c>
      <c r="AS16" s="74">
        <v>141.33793103448281</v>
      </c>
      <c r="AT16" s="75">
        <v>188.8</v>
      </c>
    </row>
    <row r="17" spans="1:46" x14ac:dyDescent="0.3">
      <c r="A17" s="3" t="s">
        <v>34</v>
      </c>
      <c r="B17" s="9">
        <v>9845</v>
      </c>
      <c r="C17" s="12" t="s">
        <v>43</v>
      </c>
      <c r="D17" s="15" t="s">
        <v>37</v>
      </c>
      <c r="E17" s="19">
        <v>40</v>
      </c>
      <c r="F17" s="21">
        <v>39</v>
      </c>
      <c r="G17" s="23">
        <v>37</v>
      </c>
      <c r="H17" s="23">
        <v>56</v>
      </c>
      <c r="I17" s="23">
        <v>51</v>
      </c>
      <c r="J17" s="23">
        <v>47</v>
      </c>
      <c r="K17" s="23">
        <v>34</v>
      </c>
      <c r="L17" s="24">
        <v>264</v>
      </c>
      <c r="M17" s="124">
        <v>14</v>
      </c>
      <c r="N17" s="125">
        <v>14</v>
      </c>
      <c r="O17" s="23">
        <v>9</v>
      </c>
      <c r="P17" s="23">
        <v>1</v>
      </c>
      <c r="Q17" s="23">
        <v>0</v>
      </c>
      <c r="R17" s="23">
        <v>2</v>
      </c>
      <c r="S17" s="24">
        <v>40</v>
      </c>
      <c r="T17" s="80">
        <v>163</v>
      </c>
      <c r="U17" s="26">
        <v>163</v>
      </c>
      <c r="V17" s="28">
        <v>169.71250000000003</v>
      </c>
      <c r="W17" s="30">
        <v>184.3</v>
      </c>
      <c r="X17" s="79">
        <f t="shared" si="0"/>
        <v>1</v>
      </c>
      <c r="Y17" s="32">
        <f t="shared" si="5"/>
        <v>0</v>
      </c>
      <c r="Z17" s="33">
        <f t="shared" si="1"/>
        <v>0.97499999999999998</v>
      </c>
      <c r="AA17" s="35">
        <f t="shared" si="2"/>
        <v>0.35</v>
      </c>
      <c r="AB17" s="38">
        <v>14</v>
      </c>
      <c r="AC17" s="49">
        <v>35</v>
      </c>
      <c r="AD17" s="38">
        <f t="shared" si="3"/>
        <v>5</v>
      </c>
      <c r="AE17" s="39">
        <v>2</v>
      </c>
      <c r="AF17" s="40">
        <f t="shared" si="4"/>
        <v>7</v>
      </c>
      <c r="AG17" s="42">
        <v>3</v>
      </c>
      <c r="AH17" s="43">
        <v>7</v>
      </c>
      <c r="AI17" s="28">
        <v>167.3</v>
      </c>
      <c r="AJ17" s="28">
        <v>177.14285714285714</v>
      </c>
      <c r="AK17" s="28">
        <v>200</v>
      </c>
      <c r="AL17" s="53">
        <v>0</v>
      </c>
      <c r="AM17" s="44">
        <v>7</v>
      </c>
      <c r="AN17" s="44">
        <v>0</v>
      </c>
      <c r="AO17" s="63">
        <v>40</v>
      </c>
      <c r="AP17" s="64">
        <v>17</v>
      </c>
      <c r="AQ17" s="77">
        <v>40</v>
      </c>
      <c r="AR17" s="73">
        <v>163</v>
      </c>
      <c r="AS17" s="74">
        <v>170.59750000000005</v>
      </c>
      <c r="AT17" s="75">
        <v>200</v>
      </c>
    </row>
    <row r="18" spans="1:46" x14ac:dyDescent="0.3">
      <c r="A18" s="3" t="s">
        <v>44</v>
      </c>
      <c r="B18" s="9" t="s">
        <v>45</v>
      </c>
      <c r="C18" s="12" t="s">
        <v>46</v>
      </c>
      <c r="D18" s="15" t="s">
        <v>24</v>
      </c>
      <c r="E18" s="19">
        <v>65</v>
      </c>
      <c r="F18" s="21">
        <v>43</v>
      </c>
      <c r="G18" s="23">
        <v>51</v>
      </c>
      <c r="H18" s="23">
        <v>47</v>
      </c>
      <c r="I18" s="23">
        <v>66</v>
      </c>
      <c r="J18" s="23">
        <v>73</v>
      </c>
      <c r="K18" s="23">
        <v>47</v>
      </c>
      <c r="L18" s="24">
        <v>327</v>
      </c>
      <c r="M18" s="124">
        <v>23</v>
      </c>
      <c r="N18" s="23">
        <v>12</v>
      </c>
      <c r="O18" s="23">
        <v>10</v>
      </c>
      <c r="P18" s="23">
        <v>11</v>
      </c>
      <c r="Q18" s="23">
        <v>8</v>
      </c>
      <c r="R18" s="23">
        <v>1</v>
      </c>
      <c r="S18" s="24">
        <v>65</v>
      </c>
      <c r="T18" s="80">
        <v>133</v>
      </c>
      <c r="U18" s="26">
        <v>133</v>
      </c>
      <c r="V18" s="28">
        <v>142.97692307692307</v>
      </c>
      <c r="W18" s="30">
        <v>157.80000000000001</v>
      </c>
      <c r="X18" s="79">
        <f t="shared" si="0"/>
        <v>1</v>
      </c>
      <c r="Y18" s="32">
        <f t="shared" si="5"/>
        <v>0</v>
      </c>
      <c r="Z18" s="33">
        <f t="shared" si="1"/>
        <v>0.66153846153846152</v>
      </c>
      <c r="AA18" s="35">
        <f t="shared" si="2"/>
        <v>0.35384615384615387</v>
      </c>
      <c r="AB18" s="38">
        <v>23</v>
      </c>
      <c r="AC18" s="49">
        <v>60</v>
      </c>
      <c r="AD18" s="38">
        <f t="shared" si="3"/>
        <v>5</v>
      </c>
      <c r="AE18" s="39">
        <v>11</v>
      </c>
      <c r="AF18" s="40">
        <f t="shared" si="4"/>
        <v>16</v>
      </c>
      <c r="AG18" s="42">
        <v>6</v>
      </c>
      <c r="AH18" s="43">
        <v>16</v>
      </c>
      <c r="AI18" s="28">
        <v>142.5</v>
      </c>
      <c r="AJ18" s="28">
        <v>148.11250000000001</v>
      </c>
      <c r="AK18" s="28">
        <v>154.80000000000001</v>
      </c>
      <c r="AL18" s="53">
        <v>0</v>
      </c>
      <c r="AM18" s="44">
        <v>15</v>
      </c>
      <c r="AN18" s="44">
        <v>0</v>
      </c>
      <c r="AO18" s="63">
        <v>65</v>
      </c>
      <c r="AP18" s="64">
        <v>29</v>
      </c>
      <c r="AQ18" s="77">
        <v>64</v>
      </c>
      <c r="AR18" s="73">
        <v>133</v>
      </c>
      <c r="AS18" s="74">
        <v>143.71562500000002</v>
      </c>
      <c r="AT18" s="75">
        <v>157.80000000000001</v>
      </c>
    </row>
    <row r="19" spans="1:46" x14ac:dyDescent="0.3">
      <c r="A19" s="3" t="s">
        <v>47</v>
      </c>
      <c r="B19" s="9" t="s">
        <v>48</v>
      </c>
      <c r="C19" s="12" t="s">
        <v>49</v>
      </c>
      <c r="D19" s="15" t="s">
        <v>24</v>
      </c>
      <c r="E19" s="19">
        <v>20</v>
      </c>
      <c r="F19" s="21">
        <v>6</v>
      </c>
      <c r="G19" s="23">
        <v>8</v>
      </c>
      <c r="H19" s="23">
        <v>10</v>
      </c>
      <c r="I19" s="23">
        <v>14</v>
      </c>
      <c r="J19" s="23">
        <v>18</v>
      </c>
      <c r="K19" s="23">
        <v>26</v>
      </c>
      <c r="L19" s="24">
        <v>82</v>
      </c>
      <c r="M19" s="21">
        <v>4</v>
      </c>
      <c r="N19" s="23">
        <v>4</v>
      </c>
      <c r="O19" s="125">
        <v>6</v>
      </c>
      <c r="P19" s="23">
        <v>4</v>
      </c>
      <c r="Q19" s="23">
        <v>1</v>
      </c>
      <c r="R19" s="23">
        <v>1</v>
      </c>
      <c r="S19" s="24">
        <v>20</v>
      </c>
      <c r="T19" s="80">
        <v>115</v>
      </c>
      <c r="U19" s="26">
        <v>115</v>
      </c>
      <c r="V19" s="28">
        <v>125.155</v>
      </c>
      <c r="W19" s="30">
        <v>144.5</v>
      </c>
      <c r="X19" s="79">
        <f t="shared" si="0"/>
        <v>1</v>
      </c>
      <c r="Y19" s="32">
        <f t="shared" si="5"/>
        <v>0</v>
      </c>
      <c r="Z19" s="33">
        <f t="shared" si="1"/>
        <v>0.3</v>
      </c>
      <c r="AA19" s="35">
        <f t="shared" si="2"/>
        <v>0.2</v>
      </c>
      <c r="AB19" s="38">
        <v>4</v>
      </c>
      <c r="AC19" s="49">
        <v>18</v>
      </c>
      <c r="AD19" s="38">
        <f t="shared" si="3"/>
        <v>2</v>
      </c>
      <c r="AE19" s="39">
        <v>1</v>
      </c>
      <c r="AF19" s="40">
        <f t="shared" si="4"/>
        <v>3</v>
      </c>
      <c r="AG19" s="42">
        <v>0</v>
      </c>
      <c r="AH19" s="43">
        <v>3</v>
      </c>
      <c r="AI19" s="28">
        <v>134</v>
      </c>
      <c r="AJ19" s="28">
        <v>137.70000000000002</v>
      </c>
      <c r="AK19" s="28">
        <v>141.30000000000001</v>
      </c>
      <c r="AL19" s="53">
        <v>0</v>
      </c>
      <c r="AM19" s="44">
        <v>3</v>
      </c>
      <c r="AN19" s="44">
        <v>0</v>
      </c>
      <c r="AO19" s="63">
        <v>20</v>
      </c>
      <c r="AP19" s="68">
        <v>4</v>
      </c>
      <c r="AQ19" s="78">
        <v>20</v>
      </c>
      <c r="AR19" s="73">
        <v>115</v>
      </c>
      <c r="AS19" s="74">
        <v>126.52000000000001</v>
      </c>
      <c r="AT19" s="75">
        <v>142.80000000000001</v>
      </c>
    </row>
    <row r="20" spans="1:46" x14ac:dyDescent="0.3">
      <c r="A20" s="4"/>
      <c r="B20" s="11"/>
      <c r="C20" s="13" t="s">
        <v>50</v>
      </c>
      <c r="D20" s="16"/>
      <c r="E20" s="20">
        <f>SUM(E4:E19)</f>
        <v>901</v>
      </c>
      <c r="F20" s="22">
        <f t="shared" ref="F20:L20" si="6">SUM(F4:F19)</f>
        <v>869</v>
      </c>
      <c r="G20" s="20">
        <f t="shared" si="6"/>
        <v>931</v>
      </c>
      <c r="H20" s="20">
        <f t="shared" si="6"/>
        <v>935</v>
      </c>
      <c r="I20" s="20">
        <f t="shared" si="6"/>
        <v>987</v>
      </c>
      <c r="J20" s="20">
        <f t="shared" si="6"/>
        <v>832</v>
      </c>
      <c r="K20" s="20">
        <f t="shared" si="6"/>
        <v>607</v>
      </c>
      <c r="L20" s="25">
        <f t="shared" si="6"/>
        <v>5161</v>
      </c>
      <c r="M20" s="22">
        <f>SUM(M4:M19)</f>
        <v>454</v>
      </c>
      <c r="N20" s="20">
        <f t="shared" ref="N20:S20" si="7">SUM(N4:N19)</f>
        <v>222</v>
      </c>
      <c r="O20" s="20">
        <f t="shared" si="7"/>
        <v>112</v>
      </c>
      <c r="P20" s="20">
        <f t="shared" si="7"/>
        <v>66</v>
      </c>
      <c r="Q20" s="20">
        <f t="shared" si="7"/>
        <v>36</v>
      </c>
      <c r="R20" s="20">
        <f t="shared" si="7"/>
        <v>12</v>
      </c>
      <c r="S20" s="25">
        <f t="shared" si="7"/>
        <v>902</v>
      </c>
      <c r="T20" s="11"/>
      <c r="U20" s="11"/>
      <c r="V20" s="11"/>
      <c r="W20" s="31"/>
      <c r="X20" s="31"/>
      <c r="Y20" s="31">
        <f>SUM(Y4:Y19)</f>
        <v>0</v>
      </c>
      <c r="Z20" s="34">
        <f t="shared" si="1"/>
        <v>0.96448390677025531</v>
      </c>
      <c r="AA20" s="36">
        <f t="shared" si="2"/>
        <v>0.50332594235033257</v>
      </c>
      <c r="AB20" s="50">
        <f>SUM(AB4:AB19)</f>
        <v>433</v>
      </c>
      <c r="AC20" s="51">
        <f>SUM(AC4:AC19)</f>
        <v>833</v>
      </c>
      <c r="AD20" s="27">
        <f t="shared" ref="AD20:AF20" si="8">SUM(AD4:AD19)</f>
        <v>69</v>
      </c>
      <c r="AE20" s="52">
        <f>SUM(AE4:AE19)</f>
        <v>57</v>
      </c>
      <c r="AF20" s="31">
        <f t="shared" si="8"/>
        <v>126</v>
      </c>
      <c r="AG20" s="27">
        <f>SUM(AG4:AG19)</f>
        <v>49</v>
      </c>
      <c r="AH20" s="11">
        <f>SUM(AH4:AH19)</f>
        <v>127</v>
      </c>
      <c r="AI20" s="11"/>
      <c r="AJ20" s="11"/>
      <c r="AK20" s="11"/>
      <c r="AL20" s="31">
        <f>SUM(AL4:AL19)</f>
        <v>0</v>
      </c>
      <c r="AM20" s="45">
        <f>SUM(AM4:AM19)</f>
        <v>114</v>
      </c>
      <c r="AN20" s="60">
        <f>SUM(AN4:AN19)</f>
        <v>8</v>
      </c>
      <c r="AO20" s="67">
        <f>SUM(AO4:AO19)</f>
        <v>901</v>
      </c>
      <c r="AP20" s="69">
        <f>SUM(AP4:AP19)</f>
        <v>468</v>
      </c>
      <c r="AQ20" s="65">
        <f t="shared" ref="AQ20" si="9">SUM(AQ4:AQ19)</f>
        <v>882</v>
      </c>
      <c r="AR20" s="61"/>
      <c r="AS20" s="61"/>
      <c r="AT20" s="62"/>
    </row>
    <row r="23" spans="1:46" ht="35.25" customHeight="1" x14ac:dyDescent="0.3">
      <c r="A23" s="140" t="s">
        <v>65</v>
      </c>
      <c r="B23" s="140"/>
      <c r="C23" s="140"/>
      <c r="D23" s="140"/>
      <c r="E23" s="140"/>
    </row>
    <row r="24" spans="1:46" x14ac:dyDescent="0.3">
      <c r="A24" s="5"/>
    </row>
  </sheetData>
  <mergeCells count="12">
    <mergeCell ref="A23:E23"/>
    <mergeCell ref="F1:AC1"/>
    <mergeCell ref="F2:L2"/>
    <mergeCell ref="M2:Y2"/>
    <mergeCell ref="AB2:AC2"/>
    <mergeCell ref="Z2:AA2"/>
    <mergeCell ref="AO1:AT1"/>
    <mergeCell ref="AO2:AO3"/>
    <mergeCell ref="AP2:AT2"/>
    <mergeCell ref="AD1:AM1"/>
    <mergeCell ref="AD2:AF2"/>
    <mergeCell ref="AG2:AL2"/>
  </mergeCells>
  <pageMargins left="0.7" right="0.7" top="0.75" bottom="0.75" header="0.3" footer="0.3"/>
  <pageSetup paperSize="9" orientation="portrait" r:id="rId1"/>
  <ignoredErrors>
    <ignoredError sqref="E20:S20 Y4:AA7 AB20:AC20 AD20 AE20:AF20 AL20 AM20 Z20:AA20 Y9:AA19 Z8:AA8 X4 X5:X19 AD4:AD19 AG20:AH2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showGridLines="0" workbookViewId="0">
      <selection activeCell="E38" sqref="E38"/>
    </sheetView>
  </sheetViews>
  <sheetFormatPr defaultColWidth="9.109375" defaultRowHeight="13.2" x14ac:dyDescent="0.25"/>
  <cols>
    <col min="1" max="16384" width="9.109375" style="47"/>
  </cols>
  <sheetData>
    <row r="1" spans="1:1" ht="14.4" x14ac:dyDescent="0.3">
      <c r="A1" s="46"/>
    </row>
    <row r="2" spans="1:1" x14ac:dyDescent="0.25">
      <c r="A2" s="48"/>
    </row>
    <row r="3" spans="1:1" x14ac:dyDescent="0.25">
      <c r="A3" s="48"/>
    </row>
    <row r="4" spans="1:1" x14ac:dyDescent="0.25">
      <c r="A4" s="48"/>
    </row>
    <row r="5" spans="1:1" x14ac:dyDescent="0.25">
      <c r="A5" s="48"/>
    </row>
  </sheetData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CNA2018</vt:lpstr>
      <vt:lpstr>Nota técnica</vt:lpstr>
    </vt:vector>
  </TitlesOfParts>
  <Company>Faculdade de Ciencias da ULisboa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rmatouguia</dc:creator>
  <cp:lastModifiedBy>Ricas</cp:lastModifiedBy>
  <dcterms:created xsi:type="dcterms:W3CDTF">2017-09-20T11:26:05Z</dcterms:created>
  <dcterms:modified xsi:type="dcterms:W3CDTF">2023-01-04T12:19:06Z</dcterms:modified>
</cp:coreProperties>
</file>