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icas\Desktop\"/>
    </mc:Choice>
  </mc:AlternateContent>
  <xr:revisionPtr revIDLastSave="0" documentId="13_ncr:1_{354A42EE-E958-460E-A7C6-E2030AC14B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NA2019" sheetId="1" r:id="rId1"/>
    <sheet name="Nota técnic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8" i="1" l="1"/>
  <c r="AE19" i="1"/>
  <c r="AC5" i="1"/>
  <c r="AE5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9" i="1"/>
  <c r="AC4" i="1"/>
  <c r="AE4" i="1" s="1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4" i="1"/>
  <c r="AM20" i="1" l="1"/>
  <c r="AD20" i="1" l="1"/>
  <c r="AG20" i="1" l="1"/>
  <c r="AF20" i="1"/>
  <c r="AB20" i="1" l="1"/>
  <c r="AA20" i="1"/>
  <c r="AL20" i="1" l="1"/>
  <c r="AK20" i="1"/>
  <c r="AE20" i="1"/>
  <c r="AC20" i="1"/>
  <c r="R20" i="1"/>
  <c r="Q20" i="1"/>
  <c r="P20" i="1"/>
  <c r="O20" i="1"/>
  <c r="N20" i="1"/>
  <c r="M20" i="1"/>
  <c r="K20" i="1"/>
  <c r="J20" i="1"/>
  <c r="I20" i="1"/>
  <c r="H20" i="1"/>
  <c r="G20" i="1"/>
  <c r="F20" i="1"/>
  <c r="E20" i="1"/>
  <c r="Z19" i="1"/>
  <c r="Y19" i="1"/>
  <c r="X19" i="1"/>
  <c r="Y18" i="1"/>
  <c r="Z17" i="1"/>
  <c r="Y17" i="1"/>
  <c r="X17" i="1"/>
  <c r="Y16" i="1"/>
  <c r="Z16" i="1"/>
  <c r="Y15" i="1"/>
  <c r="X15" i="1"/>
  <c r="Y14" i="1"/>
  <c r="X14" i="1"/>
  <c r="Y13" i="1"/>
  <c r="X13" i="1"/>
  <c r="Y12" i="1"/>
  <c r="Z12" i="1"/>
  <c r="Z11" i="1"/>
  <c r="Y11" i="1"/>
  <c r="X11" i="1"/>
  <c r="Y10" i="1"/>
  <c r="X10" i="1"/>
  <c r="Z9" i="1"/>
  <c r="Y9" i="1"/>
  <c r="X9" i="1"/>
  <c r="Y8" i="1"/>
  <c r="Z8" i="1"/>
  <c r="Y7" i="1"/>
  <c r="X7" i="1"/>
  <c r="Y6" i="1"/>
  <c r="Z6" i="1"/>
  <c r="Y5" i="1"/>
  <c r="X5" i="1"/>
  <c r="Z4" i="1"/>
  <c r="Y4" i="1"/>
  <c r="Z7" i="1" l="1"/>
  <c r="Z15" i="1"/>
  <c r="Z13" i="1"/>
  <c r="L20" i="1"/>
  <c r="Y20" i="1"/>
  <c r="S20" i="1"/>
  <c r="Z20" i="1" s="1"/>
  <c r="X4" i="1"/>
  <c r="Z5" i="1"/>
  <c r="Z10" i="1"/>
  <c r="X12" i="1"/>
  <c r="Z14" i="1"/>
  <c r="X16" i="1"/>
  <c r="Z18" i="1"/>
  <c r="X20" i="1" l="1"/>
</calcChain>
</file>

<file path=xl/sharedStrings.xml><?xml version="1.0" encoding="utf-8"?>
<sst xmlns="http://schemas.openxmlformats.org/spreadsheetml/2006/main" count="102" uniqueCount="67">
  <si>
    <t>1.ª FASE</t>
  </si>
  <si>
    <t>Candidatos</t>
  </si>
  <si>
    <t xml:space="preserve">Colocados </t>
  </si>
  <si>
    <t>Colocados em 1.ªopção</t>
  </si>
  <si>
    <t>Matriculados</t>
  </si>
  <si>
    <t>Área CNAEF</t>
  </si>
  <si>
    <t>Código do curso</t>
  </si>
  <si>
    <t>Nome do curso</t>
  </si>
  <si>
    <t>Grau</t>
  </si>
  <si>
    <t>Vagas iniciais</t>
  </si>
  <si>
    <t>1ª opção</t>
  </si>
  <si>
    <t>2ª opção</t>
  </si>
  <si>
    <t>3ª opção</t>
  </si>
  <si>
    <t>4ª opção</t>
  </si>
  <si>
    <t>5ª opção</t>
  </si>
  <si>
    <t>6ª opção</t>
  </si>
  <si>
    <t>Total</t>
  </si>
  <si>
    <t>Nota mínima de candidatura (Contingente Geral)</t>
  </si>
  <si>
    <t>Nota média de candidatura</t>
  </si>
  <si>
    <t>Nota máxima de candidatura</t>
  </si>
  <si>
    <t>Vagas sobrantes</t>
  </si>
  <si>
    <t>1ªopção</t>
  </si>
  <si>
    <t>Biologia e Bioquímica</t>
  </si>
  <si>
    <t>Biologia</t>
  </si>
  <si>
    <t>L1</t>
  </si>
  <si>
    <t>Bioquímica</t>
  </si>
  <si>
    <t>Electrónica e Automação</t>
  </si>
  <si>
    <t>Engenharia Informática</t>
  </si>
  <si>
    <t>Física</t>
  </si>
  <si>
    <t>Ciências da Terra</t>
  </si>
  <si>
    <t>Geologia</t>
  </si>
  <si>
    <t>Matemática</t>
  </si>
  <si>
    <t>Meteorologia, Oceanografia e Geofísica</t>
  </si>
  <si>
    <t>Química</t>
  </si>
  <si>
    <t>Tecnologia dos Processos Químicos</t>
  </si>
  <si>
    <t>Química Tecnológica</t>
  </si>
  <si>
    <t>Engenharia Física</t>
  </si>
  <si>
    <t>MI</t>
  </si>
  <si>
    <t>Estatística</t>
  </si>
  <si>
    <t>Estatística Aplicada</t>
  </si>
  <si>
    <t>Matemática Aplicada</t>
  </si>
  <si>
    <t>Electricidade e Energia</t>
  </si>
  <si>
    <t>Engenharia da Energia e do Ambiente</t>
  </si>
  <si>
    <t>Engenharia Biomédica e Biofísica</t>
  </si>
  <si>
    <t>Ciências Informáticas</t>
  </si>
  <si>
    <t>L079</t>
  </si>
  <si>
    <t>Tecnologias de Informação</t>
  </si>
  <si>
    <t>Arquitetura e Urbanismo</t>
  </si>
  <si>
    <t>L096</t>
  </si>
  <si>
    <t>Engenharia Geoespacial</t>
  </si>
  <si>
    <t>TOTAL</t>
  </si>
  <si>
    <t>2.ª FASE</t>
  </si>
  <si>
    <t>Vagas disponíveis</t>
  </si>
  <si>
    <t>Colocados</t>
  </si>
  <si>
    <t xml:space="preserve">Vagas colocadas a concurso na 2.ª fase quando da abertura da candidatura </t>
  </si>
  <si>
    <t xml:space="preserve">Vagas ocupadas na 1.ª fase mas que foram libertadas pela recolocação de estudantes colocados e matriculados nessa fase </t>
  </si>
  <si>
    <t>1.ª opção</t>
  </si>
  <si>
    <t>3.ª FASE</t>
  </si>
  <si>
    <t>Vagas ocupadas nas fases anteriores mas que foram libertadas pela recolocação de estudantes colocados e matriculados em qualquer dessas fases</t>
  </si>
  <si>
    <t>Índice de satisfação da procura (Candidatos 1.ªopção / Vagas)</t>
  </si>
  <si>
    <t>Colocados/Vagas</t>
  </si>
  <si>
    <t>Nota média de candidatura (Todos os Contingentes)</t>
  </si>
  <si>
    <t>Nota máxima de candidatura (Todos os Contingentes)</t>
  </si>
  <si>
    <t>Nota mínima de candidatura</t>
  </si>
  <si>
    <t>Elaborado em: 08/09/2019</t>
  </si>
  <si>
    <t>Nota: Ciências não abriu vagas para a 3ª fase</t>
  </si>
  <si>
    <t>Atualizado em: 09/10/2019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</si>
</sst>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1"/>
      <color indexed="56"/>
      <name val="Calibri"/>
      <family val="2"/>
    </font>
    <font>
      <sz val="1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99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99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/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ont="0" applyBorder="0" applyProtection="0"/>
    <xf numFmtId="0" fontId="6" fillId="0" borderId="0" applyNumberFormat="0" applyBorder="0" applyProtection="0"/>
    <xf numFmtId="0" fontId="6" fillId="0" borderId="0" applyNumberFormat="0" applyFont="0" applyBorder="0" applyProtection="0"/>
    <xf numFmtId="0" fontId="13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0" borderId="1" xfId="0" applyFont="1" applyBorder="1" applyProtection="1"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7" fillId="0" borderId="1" xfId="2" applyNumberFormat="1" applyFont="1" applyBorder="1" applyAlignment="1" applyProtection="1">
      <alignment horizontal="center" vertical="center"/>
      <protection locked="0"/>
    </xf>
    <xf numFmtId="1" fontId="7" fillId="0" borderId="1" xfId="2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7" fillId="0" borderId="1" xfId="2" applyFont="1" applyBorder="1" applyAlignment="1" applyProtection="1">
      <alignment vertical="center"/>
      <protection locked="0"/>
    </xf>
    <xf numFmtId="0" fontId="8" fillId="0" borderId="4" xfId="2" applyFont="1" applyBorder="1" applyAlignment="1" applyProtection="1">
      <alignment horizontal="right" vertical="center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center" vertical="top"/>
      <protection locked="0"/>
    </xf>
    <xf numFmtId="0" fontId="8" fillId="0" borderId="4" xfId="2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7" fillId="0" borderId="6" xfId="2" applyFont="1" applyBorder="1" applyAlignment="1" applyProtection="1">
      <alignment horizontal="right" vertical="center"/>
      <protection locked="0"/>
    </xf>
    <xf numFmtId="0" fontId="5" fillId="0" borderId="4" xfId="0" applyFont="1" applyBorder="1" applyAlignment="1" applyProtection="1">
      <alignment horizontal="right" vertical="center"/>
      <protection locked="0"/>
    </xf>
    <xf numFmtId="0" fontId="4" fillId="0" borderId="9" xfId="0" applyFont="1" applyBorder="1" applyAlignment="1" applyProtection="1">
      <alignment horizontal="right" vertical="center"/>
      <protection locked="0"/>
    </xf>
    <xf numFmtId="0" fontId="5" fillId="0" borderId="2" xfId="0" applyFont="1" applyBorder="1" applyAlignment="1" applyProtection="1">
      <alignment horizontal="right" vertical="center"/>
      <protection locked="0"/>
    </xf>
    <xf numFmtId="0" fontId="4" fillId="0" borderId="1" xfId="0" applyFont="1" applyBorder="1" applyAlignment="1" applyProtection="1">
      <alignment horizontal="right" vertical="center"/>
      <protection locked="0"/>
    </xf>
    <xf numFmtId="0" fontId="7" fillId="0" borderId="11" xfId="2" applyFont="1" applyBorder="1" applyAlignment="1" applyProtection="1">
      <alignment horizontal="right" vertical="center"/>
      <protection locked="0"/>
    </xf>
    <xf numFmtId="0" fontId="5" fillId="0" borderId="12" xfId="0" applyFont="1" applyBorder="1" applyAlignment="1" applyProtection="1">
      <alignment horizontal="right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7" fillId="0" borderId="13" xfId="2" applyFont="1" applyBorder="1" applyAlignment="1" applyProtection="1">
      <alignment horizontal="center" vertical="center"/>
      <protection locked="0"/>
    </xf>
    <xf numFmtId="2" fontId="7" fillId="0" borderId="9" xfId="1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Border="1" applyAlignment="1" applyProtection="1">
      <alignment horizontal="center" vertical="center"/>
      <protection locked="0"/>
    </xf>
    <xf numFmtId="9" fontId="7" fillId="0" borderId="11" xfId="1" applyFont="1" applyFill="1" applyBorder="1" applyAlignment="1" applyProtection="1">
      <alignment horizontal="center" vertical="center"/>
      <protection locked="0"/>
    </xf>
    <xf numFmtId="9" fontId="5" fillId="0" borderId="12" xfId="1" applyFont="1" applyBorder="1" applyAlignment="1" applyProtection="1">
      <alignment horizontal="center" vertical="center"/>
      <protection locked="0"/>
    </xf>
    <xf numFmtId="0" fontId="9" fillId="6" borderId="8" xfId="0" applyFont="1" applyFill="1" applyBorder="1" applyAlignment="1" applyProtection="1">
      <alignment vertical="center"/>
      <protection locked="0"/>
    </xf>
    <xf numFmtId="1" fontId="7" fillId="0" borderId="9" xfId="1" applyNumberFormat="1" applyFont="1" applyFill="1" applyBorder="1" applyAlignment="1" applyProtection="1">
      <alignment horizontal="center" vertical="center"/>
      <protection locked="0"/>
    </xf>
    <xf numFmtId="1" fontId="7" fillId="0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8" xfId="4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14" fillId="0" borderId="0" xfId="5" applyFont="1" applyAlignment="1">
      <alignment horizontal="justify"/>
    </xf>
    <xf numFmtId="0" fontId="13" fillId="0" borderId="0" xfId="5"/>
    <xf numFmtId="0" fontId="13" fillId="0" borderId="0" xfId="5" applyAlignment="1">
      <alignment horizontal="justify"/>
    </xf>
    <xf numFmtId="1" fontId="7" fillId="0" borderId="11" xfId="1" applyNumberFormat="1" applyFont="1" applyFill="1" applyBorder="1" applyAlignment="1" applyProtection="1">
      <alignment horizontal="center" vertical="center"/>
      <protection locked="0"/>
    </xf>
    <xf numFmtId="1" fontId="5" fillId="0" borderId="2" xfId="1" applyNumberFormat="1" applyFont="1" applyBorder="1" applyAlignment="1" applyProtection="1">
      <alignment horizontal="center" vertical="center"/>
      <protection locked="0"/>
    </xf>
    <xf numFmtId="1" fontId="5" fillId="0" borderId="12" xfId="1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1" fontId="7" fillId="0" borderId="11" xfId="0" applyNumberFormat="1" applyFont="1" applyBorder="1" applyAlignment="1" applyProtection="1">
      <alignment horizontal="center" vertical="center"/>
      <protection locked="0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vertical="center"/>
    </xf>
    <xf numFmtId="0" fontId="12" fillId="9" borderId="19" xfId="0" applyFont="1" applyFill="1" applyBorder="1" applyAlignment="1">
      <alignment horizontal="center" vertical="center" wrapText="1"/>
    </xf>
    <xf numFmtId="9" fontId="7" fillId="0" borderId="13" xfId="1" applyFont="1" applyFill="1" applyBorder="1" applyAlignment="1" applyProtection="1">
      <alignment horizontal="center" vertical="center"/>
      <protection locked="0"/>
    </xf>
    <xf numFmtId="0" fontId="10" fillId="5" borderId="15" xfId="0" applyFont="1" applyFill="1" applyBorder="1" applyAlignment="1" applyProtection="1">
      <alignment horizontal="center" vertical="center" wrapText="1"/>
      <protection locked="0"/>
    </xf>
    <xf numFmtId="0" fontId="7" fillId="0" borderId="23" xfId="2" applyFont="1" applyBorder="1" applyAlignment="1" applyProtection="1">
      <alignment horizontal="right" vertical="center"/>
      <protection locked="0"/>
    </xf>
    <xf numFmtId="0" fontId="7" fillId="0" borderId="24" xfId="2" applyFont="1" applyBorder="1" applyAlignment="1" applyProtection="1">
      <alignment horizontal="right" vertical="center"/>
      <protection locked="0"/>
    </xf>
    <xf numFmtId="0" fontId="7" fillId="0" borderId="25" xfId="2" applyFont="1" applyBorder="1" applyAlignment="1" applyProtection="1">
      <alignment horizontal="right" vertical="center"/>
      <protection locked="0"/>
    </xf>
    <xf numFmtId="9" fontId="7" fillId="0" borderId="26" xfId="1" applyFont="1" applyFill="1" applyBorder="1" applyAlignment="1" applyProtection="1">
      <alignment horizontal="center" vertical="center"/>
      <protection locked="0"/>
    </xf>
    <xf numFmtId="0" fontId="7" fillId="0" borderId="26" xfId="2" applyFont="1" applyBorder="1" applyAlignment="1" applyProtection="1">
      <alignment horizontal="center" vertical="center"/>
      <protection locked="0"/>
    </xf>
    <xf numFmtId="2" fontId="7" fillId="0" borderId="23" xfId="1" applyNumberFormat="1" applyFont="1" applyFill="1" applyBorder="1" applyAlignment="1" applyProtection="1">
      <alignment horizontal="center" vertical="center"/>
      <protection locked="0"/>
    </xf>
    <xf numFmtId="9" fontId="7" fillId="0" borderId="25" xfId="1" applyFont="1" applyFill="1" applyBorder="1" applyAlignment="1" applyProtection="1">
      <alignment horizontal="center" vertical="center"/>
      <protection locked="0"/>
    </xf>
    <xf numFmtId="1" fontId="7" fillId="0" borderId="23" xfId="1" applyNumberFormat="1" applyFont="1" applyFill="1" applyBorder="1" applyAlignment="1" applyProtection="1">
      <alignment horizontal="center" vertical="center"/>
      <protection locked="0"/>
    </xf>
    <xf numFmtId="1" fontId="7" fillId="0" borderId="25" xfId="1" applyNumberFormat="1" applyFont="1" applyFill="1" applyBorder="1" applyAlignment="1" applyProtection="1">
      <alignment horizontal="center" vertical="center"/>
      <protection locked="0"/>
    </xf>
    <xf numFmtId="1" fontId="7" fillId="0" borderId="24" xfId="1" applyNumberFormat="1" applyFont="1" applyFill="1" applyBorder="1" applyAlignment="1" applyProtection="1">
      <alignment horizontal="center" vertical="center"/>
      <protection locked="0"/>
    </xf>
    <xf numFmtId="1" fontId="7" fillId="0" borderId="25" xfId="4" applyNumberFormat="1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164" fontId="7" fillId="0" borderId="24" xfId="0" applyNumberFormat="1" applyFont="1" applyBorder="1" applyAlignment="1" applyProtection="1">
      <alignment horizontal="center" vertical="center"/>
      <protection locked="0"/>
    </xf>
    <xf numFmtId="1" fontId="7" fillId="0" borderId="25" xfId="0" applyNumberFormat="1" applyFont="1" applyBorder="1" applyAlignment="1" applyProtection="1">
      <alignment horizontal="center" vertical="center"/>
      <protection locked="0"/>
    </xf>
    <xf numFmtId="0" fontId="10" fillId="5" borderId="27" xfId="0" applyFont="1" applyFill="1" applyBorder="1" applyAlignment="1" applyProtection="1">
      <alignment horizontal="center" vertical="center" wrapText="1"/>
      <protection locked="0"/>
    </xf>
    <xf numFmtId="0" fontId="10" fillId="5" borderId="28" xfId="0" applyFont="1" applyFill="1" applyBorder="1" applyAlignment="1" applyProtection="1">
      <alignment horizontal="center" vertical="center" wrapText="1"/>
      <protection locked="0"/>
    </xf>
    <xf numFmtId="0" fontId="10" fillId="5" borderId="29" xfId="0" applyFont="1" applyFill="1" applyBorder="1" applyAlignment="1" applyProtection="1">
      <alignment horizontal="center" vertical="center" wrapText="1"/>
      <protection locked="0"/>
    </xf>
    <xf numFmtId="0" fontId="10" fillId="5" borderId="30" xfId="0" applyFont="1" applyFill="1" applyBorder="1" applyAlignment="1" applyProtection="1">
      <alignment horizontal="center" vertical="center" wrapText="1"/>
      <protection locked="0"/>
    </xf>
    <xf numFmtId="0" fontId="10" fillId="5" borderId="31" xfId="0" applyFont="1" applyFill="1" applyBorder="1" applyAlignment="1" applyProtection="1">
      <alignment horizontal="center" vertical="center" wrapText="1"/>
      <protection locked="0"/>
    </xf>
    <xf numFmtId="1" fontId="10" fillId="5" borderId="32" xfId="0" applyNumberFormat="1" applyFont="1" applyFill="1" applyBorder="1" applyAlignment="1" applyProtection="1">
      <alignment horizontal="center" vertical="center" wrapText="1"/>
      <protection locked="0"/>
    </xf>
    <xf numFmtId="164" fontId="10" fillId="5" borderId="30" xfId="0" applyNumberFormat="1" applyFont="1" applyFill="1" applyBorder="1" applyAlignment="1" applyProtection="1">
      <alignment horizontal="center" vertical="center" wrapText="1"/>
      <protection locked="0"/>
    </xf>
    <xf numFmtId="164" fontId="10" fillId="5" borderId="33" xfId="0" applyNumberFormat="1" applyFont="1" applyFill="1" applyBorder="1" applyAlignment="1" applyProtection="1">
      <alignment horizontal="center" vertical="center" wrapText="1"/>
      <protection locked="0"/>
    </xf>
    <xf numFmtId="164" fontId="10" fillId="5" borderId="32" xfId="0" applyNumberFormat="1" applyFont="1" applyFill="1" applyBorder="1" applyAlignment="1" applyProtection="1">
      <alignment horizontal="center" vertical="center" wrapText="1"/>
      <protection locked="0"/>
    </xf>
    <xf numFmtId="164" fontId="10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34" xfId="0" applyFont="1" applyFill="1" applyBorder="1" applyAlignment="1" applyProtection="1">
      <alignment horizontal="center" vertical="center" wrapText="1"/>
      <protection locked="0"/>
    </xf>
    <xf numFmtId="0" fontId="10" fillId="5" borderId="35" xfId="0" applyFont="1" applyFill="1" applyBorder="1" applyAlignment="1" applyProtection="1">
      <alignment horizontal="center" vertical="center" wrapText="1"/>
      <protection locked="0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10" fillId="5" borderId="36" xfId="0" applyFont="1" applyFill="1" applyBorder="1" applyAlignment="1" applyProtection="1">
      <alignment horizontal="center" vertical="center" wrapText="1"/>
      <protection locked="0"/>
    </xf>
    <xf numFmtId="0" fontId="11" fillId="7" borderId="7" xfId="0" applyFont="1" applyFill="1" applyBorder="1" applyAlignment="1" applyProtection="1">
      <alignment horizontal="center" vertical="center" wrapText="1"/>
      <protection locked="0"/>
    </xf>
    <xf numFmtId="0" fontId="11" fillId="7" borderId="10" xfId="0" applyFont="1" applyFill="1" applyBorder="1" applyAlignment="1" applyProtection="1">
      <alignment horizontal="center" vertical="center" wrapText="1"/>
      <protection locked="0"/>
    </xf>
    <xf numFmtId="0" fontId="11" fillId="7" borderId="15" xfId="0" applyFont="1" applyFill="1" applyBorder="1" applyAlignment="1" applyProtection="1">
      <alignment horizontal="center" vertical="center" wrapText="1"/>
      <protection locked="0"/>
    </xf>
    <xf numFmtId="0" fontId="12" fillId="7" borderId="20" xfId="0" applyFont="1" applyFill="1" applyBorder="1" applyAlignment="1" applyProtection="1">
      <alignment horizontal="center" vertical="center" wrapText="1"/>
      <protection locked="0"/>
    </xf>
    <xf numFmtId="0" fontId="12" fillId="7" borderId="21" xfId="0" applyFont="1" applyFill="1" applyBorder="1" applyAlignment="1" applyProtection="1">
      <alignment horizontal="center" vertical="center" wrapText="1"/>
      <protection locked="0"/>
    </xf>
    <xf numFmtId="164" fontId="10" fillId="7" borderId="21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22" xfId="0" applyFont="1" applyFill="1" applyBorder="1" applyAlignment="1" applyProtection="1">
      <alignment horizontal="center" vertical="center" wrapText="1"/>
      <protection locked="0"/>
    </xf>
    <xf numFmtId="0" fontId="12" fillId="7" borderId="8" xfId="0" applyFont="1" applyFill="1" applyBorder="1" applyAlignment="1" applyProtection="1">
      <alignment horizontal="center" vertical="center" wrapText="1"/>
      <protection locked="0"/>
    </xf>
    <xf numFmtId="0" fontId="15" fillId="0" borderId="0" xfId="5" applyFont="1"/>
    <xf numFmtId="164" fontId="7" fillId="0" borderId="37" xfId="2" applyNumberFormat="1" applyFont="1" applyBorder="1" applyAlignment="1" applyProtection="1">
      <alignment horizontal="center" vertical="center"/>
      <protection locked="0"/>
    </xf>
    <xf numFmtId="164" fontId="4" fillId="0" borderId="38" xfId="0" applyNumberFormat="1" applyFont="1" applyBorder="1" applyAlignment="1" applyProtection="1">
      <alignment horizontal="center" vertical="center"/>
      <protection locked="0"/>
    </xf>
    <xf numFmtId="164" fontId="7" fillId="0" borderId="26" xfId="2" applyNumberFormat="1" applyFont="1" applyBorder="1" applyAlignment="1" applyProtection="1">
      <alignment horizontal="center" vertical="center"/>
      <protection locked="0"/>
    </xf>
    <xf numFmtId="164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64" fontId="7" fillId="0" borderId="39" xfId="2" applyNumberFormat="1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>
      <alignment horizontal="center" vertical="center"/>
    </xf>
    <xf numFmtId="0" fontId="4" fillId="10" borderId="9" xfId="0" applyFont="1" applyFill="1" applyBorder="1" applyAlignment="1" applyProtection="1">
      <alignment horizontal="right" vertical="center"/>
      <protection locked="0"/>
    </xf>
    <xf numFmtId="0" fontId="4" fillId="10" borderId="1" xfId="0" applyFont="1" applyFill="1" applyBorder="1" applyAlignment="1" applyProtection="1">
      <alignment horizontal="right" vertical="center"/>
      <protection locked="0"/>
    </xf>
    <xf numFmtId="0" fontId="2" fillId="6" borderId="7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11" fillId="7" borderId="14" xfId="0" applyFont="1" applyFill="1" applyBorder="1" applyAlignment="1" applyProtection="1">
      <alignment horizontal="center" vertical="center" wrapText="1"/>
      <protection locked="0"/>
    </xf>
    <xf numFmtId="0" fontId="11" fillId="7" borderId="16" xfId="0" applyFont="1" applyFill="1" applyBorder="1" applyAlignment="1" applyProtection="1">
      <alignment horizontal="center" vertical="center" wrapText="1"/>
      <protection locked="0"/>
    </xf>
    <xf numFmtId="0" fontId="9" fillId="6" borderId="7" xfId="0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center" vertical="center"/>
      <protection locked="0"/>
    </xf>
    <xf numFmtId="0" fontId="9" fillId="6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  <xf numFmtId="0" fontId="9" fillId="4" borderId="7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8" xfId="0" applyFont="1" applyFill="1" applyBorder="1" applyAlignment="1" applyProtection="1">
      <alignment horizontal="center" vertical="center"/>
      <protection locked="0"/>
    </xf>
    <xf numFmtId="1" fontId="9" fillId="5" borderId="8" xfId="0" applyNumberFormat="1" applyFont="1" applyFill="1" applyBorder="1" applyAlignment="1" applyProtection="1">
      <alignment horizontal="center" vertical="center" wrapText="1"/>
      <protection locked="0"/>
    </xf>
    <xf numFmtId="1" fontId="9" fillId="5" borderId="7" xfId="0" applyNumberFormat="1" applyFont="1" applyFill="1" applyBorder="1" applyAlignment="1" applyProtection="1">
      <alignment horizontal="center" vertical="center" wrapText="1"/>
      <protection locked="0"/>
    </xf>
    <xf numFmtId="1" fontId="9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7" xfId="0" applyFont="1" applyFill="1" applyBorder="1" applyAlignment="1" applyProtection="1">
      <alignment horizontal="center" vertical="center" wrapText="1"/>
      <protection locked="0"/>
    </xf>
    <xf numFmtId="0" fontId="10" fillId="5" borderId="15" xfId="0" applyFont="1" applyFill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5" xr:uid="{00000000-0005-0000-0000-000001000000}"/>
    <cellStyle name="Normal_Mínimas" xfId="2" xr:uid="{00000000-0005-0000-0000-000002000000}"/>
    <cellStyle name="Normal_Mínimas_1" xfId="3" xr:uid="{00000000-0005-0000-0000-000003000000}"/>
    <cellStyle name="Normal_Pares" xfId="4" xr:uid="{00000000-0005-0000-0000-000004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3</xdr:row>
      <xdr:rowOff>66675</xdr:rowOff>
    </xdr:from>
    <xdr:to>
      <xdr:col>14</xdr:col>
      <xdr:colOff>266699</xdr:colOff>
      <xdr:row>20</xdr:row>
      <xdr:rowOff>47625</xdr:rowOff>
    </xdr:to>
    <xdr:sp macro="" textlink="" fLocksText="0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6198" y="581025"/>
          <a:ext cx="8724901" cy="2733675"/>
        </a:xfrm>
        <a:prstGeom prst="rect">
          <a:avLst/>
        </a:prstGeom>
        <a:solidFill>
          <a:sysClr val="window" lastClr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l" rtl="0">
            <a:lnSpc>
              <a:spcPct val="150000"/>
            </a:lnSpc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/>
            </a:rPr>
            <a:t>Fonte: Direção-Geral do Ensino Superior</a:t>
          </a:r>
          <a:endParaRPr lang="pt-PT">
            <a:latin typeface="Trebuchet MS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Acesso ao Ensino Superior 2019</a:t>
          </a: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u="none" strike="noStrike" baseline="0">
            <a:solidFill>
              <a:srgbClr val="000000"/>
            </a:solidFill>
            <a:latin typeface="Trebuchet MS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u="none" strike="noStrike" baseline="0">
            <a:solidFill>
              <a:srgbClr val="000000"/>
            </a:solidFill>
            <a:latin typeface="Trebuchet MS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Os dados correpondem à instituição código </a:t>
          </a:r>
          <a:r>
            <a:rPr lang="pt-PT" sz="1000" b="0" i="1" u="none" strike="noStrike" baseline="0">
              <a:solidFill>
                <a:srgbClr val="000000"/>
              </a:solidFill>
              <a:latin typeface="Trebuchet MS" pitchFamily="34" charset="0"/>
            </a:rPr>
            <a:t>1503</a:t>
          </a: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 com designação </a:t>
          </a:r>
          <a:r>
            <a:rPr lang="pt-PT" sz="1000" b="0" i="1" u="none" strike="noStrike" baseline="0">
              <a:solidFill>
                <a:srgbClr val="000000"/>
              </a:solidFill>
              <a:latin typeface="Trebuchet MS" pitchFamily="34" charset="0"/>
            </a:rPr>
            <a:t>Universidade de Lisboa - Faculdade de Ciências</a:t>
          </a: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1" u="none" strike="noStrike" baseline="0">
            <a:solidFill>
              <a:srgbClr val="000000"/>
            </a:solidFill>
            <a:latin typeface="Trebuchet MS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showGridLines="0" tabSelected="1" zoomScale="107" zoomScaleNormal="107" workbookViewId="0">
      <pane xSplit="5" ySplit="2" topLeftCell="J3" activePane="bottomRight" state="frozen"/>
      <selection pane="topRight" activeCell="F1" sqref="F1"/>
      <selection pane="bottomLeft" activeCell="A3" sqref="A3"/>
      <selection pane="bottomRight" activeCell="M6" sqref="M6"/>
    </sheetView>
  </sheetViews>
  <sheetFormatPr defaultRowHeight="14.4" x14ac:dyDescent="0.3"/>
  <cols>
    <col min="1" max="1" width="24.44140625" customWidth="1"/>
    <col min="3" max="3" width="25.109375" customWidth="1"/>
    <col min="6" max="19" width="7.5546875" customWidth="1"/>
    <col min="20" max="20" width="12.6640625" customWidth="1"/>
    <col min="21" max="21" width="12.88671875" customWidth="1"/>
    <col min="22" max="22" width="13.44140625" customWidth="1"/>
    <col min="23" max="23" width="8.5546875" customWidth="1"/>
    <col min="24" max="24" width="8.6640625" customWidth="1"/>
    <col min="25" max="25" width="16" customWidth="1"/>
    <col min="26" max="28" width="8.6640625" customWidth="1"/>
    <col min="29" max="29" width="27.88671875" customWidth="1"/>
    <col min="30" max="30" width="28.6640625" customWidth="1"/>
    <col min="31" max="32" width="8.6640625" customWidth="1"/>
    <col min="33" max="33" width="10.44140625" customWidth="1"/>
    <col min="34" max="34" width="12.44140625" customWidth="1"/>
    <col min="35" max="36" width="13.33203125" customWidth="1"/>
    <col min="38" max="38" width="12.5546875" bestFit="1" customWidth="1"/>
    <col min="39" max="39" width="31.44140625" customWidth="1"/>
  </cols>
  <sheetData>
    <row r="1" spans="1:39" x14ac:dyDescent="0.3">
      <c r="B1" s="6"/>
      <c r="E1" s="17"/>
      <c r="F1" s="111" t="s">
        <v>0</v>
      </c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02" t="s">
        <v>51</v>
      </c>
      <c r="AD1" s="103"/>
      <c r="AE1" s="103"/>
      <c r="AF1" s="103"/>
      <c r="AG1" s="103"/>
      <c r="AH1" s="103"/>
      <c r="AI1" s="103"/>
      <c r="AJ1" s="103"/>
      <c r="AK1" s="103"/>
      <c r="AL1" s="104"/>
      <c r="AM1" s="50" t="s">
        <v>57</v>
      </c>
    </row>
    <row r="2" spans="1:39" ht="15" customHeight="1" x14ac:dyDescent="0.3">
      <c r="A2" s="1"/>
      <c r="B2" s="7"/>
      <c r="C2" s="1"/>
      <c r="D2" s="1"/>
      <c r="E2" s="18"/>
      <c r="F2" s="113" t="s">
        <v>1</v>
      </c>
      <c r="G2" s="113"/>
      <c r="H2" s="113"/>
      <c r="I2" s="113"/>
      <c r="J2" s="113"/>
      <c r="K2" s="113"/>
      <c r="L2" s="113"/>
      <c r="M2" s="114" t="s">
        <v>2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7"/>
      <c r="Z2" s="118"/>
      <c r="AA2" s="115" t="s">
        <v>4</v>
      </c>
      <c r="AB2" s="116"/>
      <c r="AC2" s="105" t="s">
        <v>52</v>
      </c>
      <c r="AD2" s="106"/>
      <c r="AE2" s="106"/>
      <c r="AF2" s="107" t="s">
        <v>53</v>
      </c>
      <c r="AG2" s="108"/>
      <c r="AH2" s="108"/>
      <c r="AI2" s="108"/>
      <c r="AJ2" s="108"/>
      <c r="AK2" s="109"/>
      <c r="AL2" s="34" t="s">
        <v>4</v>
      </c>
      <c r="AM2" s="51"/>
    </row>
    <row r="3" spans="1:39" ht="49.5" customHeight="1" x14ac:dyDescent="0.3">
      <c r="A3" s="2" t="s">
        <v>5</v>
      </c>
      <c r="B3" s="8" t="s">
        <v>6</v>
      </c>
      <c r="C3" s="8" t="s">
        <v>7</v>
      </c>
      <c r="D3" s="14" t="s">
        <v>8</v>
      </c>
      <c r="E3" s="14" t="s">
        <v>9</v>
      </c>
      <c r="F3" s="70" t="s">
        <v>10</v>
      </c>
      <c r="G3" s="71" t="s">
        <v>11</v>
      </c>
      <c r="H3" s="71" t="s">
        <v>12</v>
      </c>
      <c r="I3" s="71" t="s">
        <v>13</v>
      </c>
      <c r="J3" s="71" t="s">
        <v>14</v>
      </c>
      <c r="K3" s="71" t="s">
        <v>15</v>
      </c>
      <c r="L3" s="72" t="s">
        <v>16</v>
      </c>
      <c r="M3" s="73" t="s">
        <v>10</v>
      </c>
      <c r="N3" s="74" t="s">
        <v>11</v>
      </c>
      <c r="O3" s="74" t="s">
        <v>12</v>
      </c>
      <c r="P3" s="74" t="s">
        <v>13</v>
      </c>
      <c r="Q3" s="74" t="s">
        <v>14</v>
      </c>
      <c r="R3" s="74" t="s">
        <v>15</v>
      </c>
      <c r="S3" s="75" t="s">
        <v>16</v>
      </c>
      <c r="T3" s="76" t="s">
        <v>17</v>
      </c>
      <c r="U3" s="77" t="s">
        <v>61</v>
      </c>
      <c r="V3" s="78" t="s">
        <v>62</v>
      </c>
      <c r="W3" s="79" t="s">
        <v>60</v>
      </c>
      <c r="X3" s="54" t="s">
        <v>20</v>
      </c>
      <c r="Y3" s="80" t="s">
        <v>59</v>
      </c>
      <c r="Z3" s="81" t="s">
        <v>3</v>
      </c>
      <c r="AA3" s="82" t="s">
        <v>21</v>
      </c>
      <c r="AB3" s="83" t="s">
        <v>16</v>
      </c>
      <c r="AC3" s="84" t="s">
        <v>54</v>
      </c>
      <c r="AD3" s="85" t="s">
        <v>55</v>
      </c>
      <c r="AE3" s="86" t="s">
        <v>16</v>
      </c>
      <c r="AF3" s="87" t="s">
        <v>56</v>
      </c>
      <c r="AG3" s="88" t="s">
        <v>16</v>
      </c>
      <c r="AH3" s="89" t="s">
        <v>63</v>
      </c>
      <c r="AI3" s="89" t="s">
        <v>18</v>
      </c>
      <c r="AJ3" s="89" t="s">
        <v>19</v>
      </c>
      <c r="AK3" s="90" t="s">
        <v>20</v>
      </c>
      <c r="AL3" s="91" t="s">
        <v>16</v>
      </c>
      <c r="AM3" s="52" t="s">
        <v>58</v>
      </c>
    </row>
    <row r="4" spans="1:39" x14ac:dyDescent="0.3">
      <c r="A4" s="3" t="s">
        <v>22</v>
      </c>
      <c r="B4" s="9">
        <v>9011</v>
      </c>
      <c r="C4" s="12" t="s">
        <v>23</v>
      </c>
      <c r="D4" s="15" t="s">
        <v>24</v>
      </c>
      <c r="E4" s="19">
        <v>174</v>
      </c>
      <c r="F4" s="55">
        <v>275</v>
      </c>
      <c r="G4" s="56">
        <v>142</v>
      </c>
      <c r="H4" s="56">
        <v>126</v>
      </c>
      <c r="I4" s="56">
        <v>124</v>
      </c>
      <c r="J4" s="56">
        <v>85</v>
      </c>
      <c r="K4" s="56">
        <v>57</v>
      </c>
      <c r="L4" s="57">
        <v>809</v>
      </c>
      <c r="M4" s="55">
        <v>129</v>
      </c>
      <c r="N4" s="56">
        <v>24</v>
      </c>
      <c r="O4" s="56">
        <v>14</v>
      </c>
      <c r="P4" s="56">
        <v>5</v>
      </c>
      <c r="Q4" s="56">
        <v>2</v>
      </c>
      <c r="R4" s="56">
        <v>0</v>
      </c>
      <c r="S4" s="57">
        <v>174</v>
      </c>
      <c r="T4" s="93">
        <v>147.5</v>
      </c>
      <c r="U4" s="98">
        <v>159.3275865576733</v>
      </c>
      <c r="V4" s="95">
        <v>191</v>
      </c>
      <c r="W4" s="58">
        <f t="shared" ref="W4:W19" si="0">S4/E4</f>
        <v>1</v>
      </c>
      <c r="X4" s="59">
        <f>E4-S4</f>
        <v>0</v>
      </c>
      <c r="Y4" s="60">
        <f t="shared" ref="Y4:Y20" si="1">F4/E4</f>
        <v>1.5804597701149425</v>
      </c>
      <c r="Z4" s="61">
        <f t="shared" ref="Z4:Z20" si="2">M4/S4</f>
        <v>0.74137931034482762</v>
      </c>
      <c r="AA4" s="62">
        <v>125</v>
      </c>
      <c r="AB4" s="63">
        <v>164</v>
      </c>
      <c r="AC4" s="62">
        <f>E4-AB4</f>
        <v>10</v>
      </c>
      <c r="AD4" s="64">
        <v>6</v>
      </c>
      <c r="AE4" s="65">
        <f>SUM(AC4:AD4)</f>
        <v>16</v>
      </c>
      <c r="AF4" s="66">
        <v>13</v>
      </c>
      <c r="AG4" s="67">
        <v>16</v>
      </c>
      <c r="AH4" s="68">
        <v>151.30000000000001</v>
      </c>
      <c r="AI4" s="68">
        <v>160.88124999999999</v>
      </c>
      <c r="AJ4" s="68">
        <v>180</v>
      </c>
      <c r="AK4" s="69">
        <v>0</v>
      </c>
      <c r="AL4" s="67">
        <v>14</v>
      </c>
      <c r="AM4" s="37">
        <v>1</v>
      </c>
    </row>
    <row r="5" spans="1:39" x14ac:dyDescent="0.3">
      <c r="A5" s="3" t="s">
        <v>22</v>
      </c>
      <c r="B5" s="9">
        <v>9015</v>
      </c>
      <c r="C5" s="12" t="s">
        <v>25</v>
      </c>
      <c r="D5" s="15" t="s">
        <v>24</v>
      </c>
      <c r="E5" s="19">
        <v>70</v>
      </c>
      <c r="F5" s="21">
        <v>70</v>
      </c>
      <c r="G5" s="23">
        <v>102</v>
      </c>
      <c r="H5" s="23">
        <v>109</v>
      </c>
      <c r="I5" s="23">
        <v>88</v>
      </c>
      <c r="J5" s="23">
        <v>86</v>
      </c>
      <c r="K5" s="23">
        <v>64</v>
      </c>
      <c r="L5" s="24">
        <v>519</v>
      </c>
      <c r="M5" s="21">
        <v>39</v>
      </c>
      <c r="N5" s="23">
        <v>21</v>
      </c>
      <c r="O5" s="23">
        <v>5</v>
      </c>
      <c r="P5" s="23">
        <v>4</v>
      </c>
      <c r="Q5" s="23">
        <v>1</v>
      </c>
      <c r="R5" s="23">
        <v>0</v>
      </c>
      <c r="S5" s="24">
        <v>70</v>
      </c>
      <c r="T5" s="94">
        <v>148.30000000000001</v>
      </c>
      <c r="U5" s="27">
        <v>158.51571568080357</v>
      </c>
      <c r="V5" s="96">
        <v>191.3</v>
      </c>
      <c r="W5" s="53">
        <f t="shared" si="0"/>
        <v>1</v>
      </c>
      <c r="X5" s="29">
        <f>E5-S5</f>
        <v>0</v>
      </c>
      <c r="Y5" s="30">
        <f t="shared" si="1"/>
        <v>1</v>
      </c>
      <c r="Z5" s="32">
        <f t="shared" si="2"/>
        <v>0.55714285714285716</v>
      </c>
      <c r="AA5" s="35">
        <v>38</v>
      </c>
      <c r="AB5" s="45">
        <v>69</v>
      </c>
      <c r="AC5" s="62">
        <f t="shared" ref="AC5:AC19" si="3">E5-AB5</f>
        <v>1</v>
      </c>
      <c r="AD5" s="36">
        <v>9</v>
      </c>
      <c r="AE5" s="65">
        <f t="shared" ref="AE5:AE19" si="4">SUM(AC5:AD5)</f>
        <v>10</v>
      </c>
      <c r="AF5" s="38">
        <v>7</v>
      </c>
      <c r="AG5" s="39">
        <v>10</v>
      </c>
      <c r="AH5" s="27">
        <v>145.5</v>
      </c>
      <c r="AI5" s="27">
        <v>154.91</v>
      </c>
      <c r="AJ5" s="27">
        <v>172</v>
      </c>
      <c r="AK5" s="49">
        <v>0</v>
      </c>
      <c r="AL5" s="39">
        <v>10</v>
      </c>
      <c r="AM5" s="40">
        <v>0</v>
      </c>
    </row>
    <row r="6" spans="1:39" x14ac:dyDescent="0.3">
      <c r="A6" s="3" t="s">
        <v>26</v>
      </c>
      <c r="B6" s="9">
        <v>9119</v>
      </c>
      <c r="C6" s="12" t="s">
        <v>27</v>
      </c>
      <c r="D6" s="15" t="s">
        <v>24</v>
      </c>
      <c r="E6" s="19">
        <v>105</v>
      </c>
      <c r="F6" s="21">
        <v>103</v>
      </c>
      <c r="G6" s="23">
        <v>193</v>
      </c>
      <c r="H6" s="23">
        <v>201</v>
      </c>
      <c r="I6" s="23">
        <v>175</v>
      </c>
      <c r="J6" s="23">
        <v>103</v>
      </c>
      <c r="K6" s="23">
        <v>76</v>
      </c>
      <c r="L6" s="24">
        <v>851</v>
      </c>
      <c r="M6" s="100">
        <v>37</v>
      </c>
      <c r="N6" s="101">
        <v>38</v>
      </c>
      <c r="O6" s="23">
        <v>17</v>
      </c>
      <c r="P6" s="23">
        <v>10</v>
      </c>
      <c r="Q6" s="23">
        <v>3</v>
      </c>
      <c r="R6" s="23">
        <v>1</v>
      </c>
      <c r="S6" s="24">
        <v>106</v>
      </c>
      <c r="T6" s="94">
        <v>148.5</v>
      </c>
      <c r="U6" s="27">
        <v>155.99622676057635</v>
      </c>
      <c r="V6" s="97">
        <v>176.5</v>
      </c>
      <c r="W6" s="53">
        <f t="shared" si="0"/>
        <v>1.0095238095238095</v>
      </c>
      <c r="X6" s="29">
        <v>0</v>
      </c>
      <c r="Y6" s="30">
        <f t="shared" si="1"/>
        <v>0.98095238095238091</v>
      </c>
      <c r="Z6" s="32">
        <f t="shared" si="2"/>
        <v>0.34905660377358488</v>
      </c>
      <c r="AA6" s="35">
        <v>36</v>
      </c>
      <c r="AB6" s="45">
        <v>98</v>
      </c>
      <c r="AC6" s="62">
        <f t="shared" si="3"/>
        <v>7</v>
      </c>
      <c r="AD6" s="36">
        <v>4</v>
      </c>
      <c r="AE6" s="65">
        <f t="shared" si="4"/>
        <v>11</v>
      </c>
      <c r="AF6" s="38">
        <v>5</v>
      </c>
      <c r="AG6" s="39">
        <v>11</v>
      </c>
      <c r="AH6" s="27">
        <v>156.5</v>
      </c>
      <c r="AI6" s="27">
        <v>160.81818181818181</v>
      </c>
      <c r="AJ6" s="27">
        <v>169.5</v>
      </c>
      <c r="AK6" s="49">
        <v>0</v>
      </c>
      <c r="AL6" s="39">
        <v>11</v>
      </c>
      <c r="AM6" s="40">
        <v>1</v>
      </c>
    </row>
    <row r="7" spans="1:39" x14ac:dyDescent="0.3">
      <c r="A7" s="3" t="s">
        <v>28</v>
      </c>
      <c r="B7" s="9">
        <v>9141</v>
      </c>
      <c r="C7" s="12" t="s">
        <v>28</v>
      </c>
      <c r="D7" s="15" t="s">
        <v>24</v>
      </c>
      <c r="E7" s="19">
        <v>40</v>
      </c>
      <c r="F7" s="21">
        <v>61</v>
      </c>
      <c r="G7" s="23">
        <v>40</v>
      </c>
      <c r="H7" s="23">
        <v>40</v>
      </c>
      <c r="I7" s="23">
        <v>31</v>
      </c>
      <c r="J7" s="23">
        <v>27</v>
      </c>
      <c r="K7" s="23">
        <v>31</v>
      </c>
      <c r="L7" s="24">
        <v>230</v>
      </c>
      <c r="M7" s="21">
        <v>26</v>
      </c>
      <c r="N7" s="23">
        <v>9</v>
      </c>
      <c r="O7" s="23">
        <v>4</v>
      </c>
      <c r="P7" s="23">
        <v>1</v>
      </c>
      <c r="Q7" s="23">
        <v>0</v>
      </c>
      <c r="R7" s="23">
        <v>0</v>
      </c>
      <c r="S7" s="24">
        <v>40</v>
      </c>
      <c r="T7" s="94">
        <v>167</v>
      </c>
      <c r="U7" s="27">
        <v>173.64250144958496</v>
      </c>
      <c r="V7" s="96">
        <v>198.5</v>
      </c>
      <c r="W7" s="53">
        <f t="shared" si="0"/>
        <v>1</v>
      </c>
      <c r="X7" s="29">
        <f>E7-S7</f>
        <v>0</v>
      </c>
      <c r="Y7" s="30">
        <f t="shared" si="1"/>
        <v>1.5249999999999999</v>
      </c>
      <c r="Z7" s="32">
        <f t="shared" si="2"/>
        <v>0.65</v>
      </c>
      <c r="AA7" s="35">
        <v>26</v>
      </c>
      <c r="AB7" s="45">
        <v>40</v>
      </c>
      <c r="AC7" s="62">
        <f t="shared" si="3"/>
        <v>0</v>
      </c>
      <c r="AD7" s="36">
        <v>1</v>
      </c>
      <c r="AE7" s="65">
        <f t="shared" si="4"/>
        <v>1</v>
      </c>
      <c r="AF7" s="38">
        <v>0</v>
      </c>
      <c r="AG7" s="39">
        <v>1</v>
      </c>
      <c r="AH7" s="27">
        <v>178.5</v>
      </c>
      <c r="AI7" s="27">
        <v>178.5</v>
      </c>
      <c r="AJ7" s="27">
        <v>178.5</v>
      </c>
      <c r="AK7" s="49">
        <v>0</v>
      </c>
      <c r="AL7" s="39">
        <v>1</v>
      </c>
      <c r="AM7" s="40">
        <v>0</v>
      </c>
    </row>
    <row r="8" spans="1:39" x14ac:dyDescent="0.3">
      <c r="A8" s="3" t="s">
        <v>29</v>
      </c>
      <c r="B8" s="9">
        <v>9146</v>
      </c>
      <c r="C8" s="12" t="s">
        <v>30</v>
      </c>
      <c r="D8" s="15" t="s">
        <v>24</v>
      </c>
      <c r="E8" s="19">
        <v>80</v>
      </c>
      <c r="F8" s="21">
        <v>39</v>
      </c>
      <c r="G8" s="23">
        <v>45</v>
      </c>
      <c r="H8" s="23">
        <v>40</v>
      </c>
      <c r="I8" s="23">
        <v>44</v>
      </c>
      <c r="J8" s="23">
        <v>44</v>
      </c>
      <c r="K8" s="23">
        <v>41</v>
      </c>
      <c r="L8" s="24">
        <v>253</v>
      </c>
      <c r="M8" s="21">
        <v>23</v>
      </c>
      <c r="N8" s="23">
        <v>22</v>
      </c>
      <c r="O8" s="23">
        <v>16</v>
      </c>
      <c r="P8" s="23">
        <v>7</v>
      </c>
      <c r="Q8" s="23">
        <v>7</v>
      </c>
      <c r="R8" s="23">
        <v>5</v>
      </c>
      <c r="S8" s="24">
        <v>80</v>
      </c>
      <c r="T8" s="94">
        <v>119</v>
      </c>
      <c r="U8" s="27">
        <v>130.15</v>
      </c>
      <c r="V8" s="96">
        <v>172</v>
      </c>
      <c r="W8" s="53">
        <f t="shared" si="0"/>
        <v>1</v>
      </c>
      <c r="X8" s="29">
        <v>0</v>
      </c>
      <c r="Y8" s="30">
        <f t="shared" si="1"/>
        <v>0.48749999999999999</v>
      </c>
      <c r="Z8" s="32">
        <f t="shared" si="2"/>
        <v>0.28749999999999998</v>
      </c>
      <c r="AA8" s="35">
        <v>22</v>
      </c>
      <c r="AB8" s="45">
        <v>69</v>
      </c>
      <c r="AC8" s="62">
        <f t="shared" si="3"/>
        <v>11</v>
      </c>
      <c r="AD8" s="36">
        <v>10</v>
      </c>
      <c r="AE8" s="65">
        <f t="shared" si="4"/>
        <v>21</v>
      </c>
      <c r="AF8" s="38">
        <v>7</v>
      </c>
      <c r="AG8" s="39">
        <v>21</v>
      </c>
      <c r="AH8" s="27">
        <v>122.5</v>
      </c>
      <c r="AI8" s="27">
        <v>134.1904761904762</v>
      </c>
      <c r="AJ8" s="27">
        <v>147</v>
      </c>
      <c r="AK8" s="49">
        <v>0</v>
      </c>
      <c r="AL8" s="39">
        <v>19</v>
      </c>
      <c r="AM8" s="40">
        <v>1</v>
      </c>
    </row>
    <row r="9" spans="1:39" x14ac:dyDescent="0.3">
      <c r="A9" s="3" t="s">
        <v>31</v>
      </c>
      <c r="B9" s="9">
        <v>9209</v>
      </c>
      <c r="C9" s="12" t="s">
        <v>31</v>
      </c>
      <c r="D9" s="15" t="s">
        <v>24</v>
      </c>
      <c r="E9" s="19">
        <v>50</v>
      </c>
      <c r="F9" s="21">
        <v>45</v>
      </c>
      <c r="G9" s="23">
        <v>69</v>
      </c>
      <c r="H9" s="23">
        <v>69</v>
      </c>
      <c r="I9" s="23">
        <v>75</v>
      </c>
      <c r="J9" s="23">
        <v>40</v>
      </c>
      <c r="K9" s="23">
        <v>36</v>
      </c>
      <c r="L9" s="24">
        <v>334</v>
      </c>
      <c r="M9" s="21">
        <v>29</v>
      </c>
      <c r="N9" s="23">
        <v>10</v>
      </c>
      <c r="O9" s="23">
        <v>9</v>
      </c>
      <c r="P9" s="23">
        <v>0</v>
      </c>
      <c r="Q9" s="23">
        <v>1</v>
      </c>
      <c r="R9" s="23">
        <v>1</v>
      </c>
      <c r="S9" s="24">
        <v>50</v>
      </c>
      <c r="T9" s="94">
        <v>156.80000000000001</v>
      </c>
      <c r="U9" s="27">
        <v>169.49600036621095</v>
      </c>
      <c r="V9" s="96">
        <v>191.8</v>
      </c>
      <c r="W9" s="53">
        <f t="shared" si="0"/>
        <v>1</v>
      </c>
      <c r="X9" s="29">
        <f t="shared" ref="X9:X17" si="5">E9-S9</f>
        <v>0</v>
      </c>
      <c r="Y9" s="30">
        <f t="shared" si="1"/>
        <v>0.9</v>
      </c>
      <c r="Z9" s="32">
        <f t="shared" si="2"/>
        <v>0.57999999999999996</v>
      </c>
      <c r="AA9" s="35">
        <v>28</v>
      </c>
      <c r="AB9" s="45">
        <v>46</v>
      </c>
      <c r="AC9" s="62">
        <f t="shared" si="3"/>
        <v>4</v>
      </c>
      <c r="AD9" s="36">
        <v>1</v>
      </c>
      <c r="AE9" s="65">
        <f t="shared" si="4"/>
        <v>5</v>
      </c>
      <c r="AF9" s="38">
        <v>3</v>
      </c>
      <c r="AG9" s="39">
        <v>5</v>
      </c>
      <c r="AH9" s="27">
        <v>160.5</v>
      </c>
      <c r="AI9" s="27">
        <v>165.4</v>
      </c>
      <c r="AJ9" s="27">
        <v>175</v>
      </c>
      <c r="AK9" s="49">
        <v>0</v>
      </c>
      <c r="AL9" s="39">
        <v>4</v>
      </c>
      <c r="AM9" s="40">
        <v>0</v>
      </c>
    </row>
    <row r="10" spans="1:39" x14ac:dyDescent="0.3">
      <c r="A10" s="3" t="s">
        <v>29</v>
      </c>
      <c r="B10" s="9">
        <v>9212</v>
      </c>
      <c r="C10" s="12" t="s">
        <v>32</v>
      </c>
      <c r="D10" s="15" t="s">
        <v>24</v>
      </c>
      <c r="E10" s="19">
        <v>25</v>
      </c>
      <c r="F10" s="21">
        <v>12</v>
      </c>
      <c r="G10" s="23">
        <v>23</v>
      </c>
      <c r="H10" s="23">
        <v>20</v>
      </c>
      <c r="I10" s="23">
        <v>16</v>
      </c>
      <c r="J10" s="23">
        <v>26</v>
      </c>
      <c r="K10" s="23">
        <v>23</v>
      </c>
      <c r="L10" s="24">
        <v>120</v>
      </c>
      <c r="M10" s="21">
        <v>9</v>
      </c>
      <c r="N10" s="23">
        <v>9</v>
      </c>
      <c r="O10" s="23">
        <v>3</v>
      </c>
      <c r="P10" s="23">
        <v>2</v>
      </c>
      <c r="Q10" s="23">
        <v>2</v>
      </c>
      <c r="R10" s="23">
        <v>0</v>
      </c>
      <c r="S10" s="24">
        <v>25</v>
      </c>
      <c r="T10" s="94">
        <v>126</v>
      </c>
      <c r="U10" s="27">
        <v>139.13999999999999</v>
      </c>
      <c r="V10" s="96">
        <v>164</v>
      </c>
      <c r="W10" s="53">
        <f t="shared" si="0"/>
        <v>1</v>
      </c>
      <c r="X10" s="29">
        <f t="shared" si="5"/>
        <v>0</v>
      </c>
      <c r="Y10" s="30">
        <f t="shared" si="1"/>
        <v>0.48</v>
      </c>
      <c r="Z10" s="32">
        <f t="shared" si="2"/>
        <v>0.36</v>
      </c>
      <c r="AA10" s="35">
        <v>7</v>
      </c>
      <c r="AB10" s="45">
        <v>23</v>
      </c>
      <c r="AC10" s="62">
        <f t="shared" si="3"/>
        <v>2</v>
      </c>
      <c r="AD10" s="36">
        <v>1</v>
      </c>
      <c r="AE10" s="65">
        <f t="shared" si="4"/>
        <v>3</v>
      </c>
      <c r="AF10" s="38">
        <v>0</v>
      </c>
      <c r="AG10" s="39">
        <v>3</v>
      </c>
      <c r="AH10" s="27">
        <v>146</v>
      </c>
      <c r="AI10" s="27">
        <v>149.5</v>
      </c>
      <c r="AJ10" s="27">
        <v>153</v>
      </c>
      <c r="AK10" s="49">
        <v>0</v>
      </c>
      <c r="AL10" s="39">
        <v>3</v>
      </c>
      <c r="AM10" s="40">
        <v>0</v>
      </c>
    </row>
    <row r="11" spans="1:39" x14ac:dyDescent="0.3">
      <c r="A11" s="3" t="s">
        <v>33</v>
      </c>
      <c r="B11" s="10">
        <v>9223</v>
      </c>
      <c r="C11" s="12" t="s">
        <v>33</v>
      </c>
      <c r="D11" s="15" t="s">
        <v>24</v>
      </c>
      <c r="E11" s="19">
        <v>27</v>
      </c>
      <c r="F11" s="21">
        <v>30</v>
      </c>
      <c r="G11" s="23">
        <v>35</v>
      </c>
      <c r="H11" s="23">
        <v>49</v>
      </c>
      <c r="I11" s="23">
        <v>44</v>
      </c>
      <c r="J11" s="23">
        <v>36</v>
      </c>
      <c r="K11" s="23">
        <v>24</v>
      </c>
      <c r="L11" s="24">
        <v>218</v>
      </c>
      <c r="M11" s="21">
        <v>15</v>
      </c>
      <c r="N11" s="23">
        <v>7</v>
      </c>
      <c r="O11" s="23">
        <v>4</v>
      </c>
      <c r="P11" s="23">
        <v>0</v>
      </c>
      <c r="Q11" s="23">
        <v>1</v>
      </c>
      <c r="R11" s="23">
        <v>0</v>
      </c>
      <c r="S11" s="24">
        <v>27</v>
      </c>
      <c r="T11" s="94">
        <v>143.30000000000001</v>
      </c>
      <c r="U11" s="27">
        <v>152.46296465838398</v>
      </c>
      <c r="V11" s="96">
        <v>185.3</v>
      </c>
      <c r="W11" s="53">
        <f t="shared" si="0"/>
        <v>1</v>
      </c>
      <c r="X11" s="29">
        <f t="shared" si="5"/>
        <v>0</v>
      </c>
      <c r="Y11" s="30">
        <f t="shared" si="1"/>
        <v>1.1111111111111112</v>
      </c>
      <c r="Z11" s="32">
        <f t="shared" si="2"/>
        <v>0.55555555555555558</v>
      </c>
      <c r="AA11" s="35">
        <v>15</v>
      </c>
      <c r="AB11" s="45">
        <v>26</v>
      </c>
      <c r="AC11" s="62">
        <f t="shared" si="3"/>
        <v>1</v>
      </c>
      <c r="AD11" s="36">
        <v>3</v>
      </c>
      <c r="AE11" s="65">
        <f t="shared" si="4"/>
        <v>4</v>
      </c>
      <c r="AF11" s="38">
        <v>3</v>
      </c>
      <c r="AG11" s="39">
        <v>4</v>
      </c>
      <c r="AH11" s="27">
        <v>139.80000000000001</v>
      </c>
      <c r="AI11" s="27">
        <v>146.10000000000002</v>
      </c>
      <c r="AJ11" s="27">
        <v>153.30000000000001</v>
      </c>
      <c r="AK11" s="49">
        <v>0</v>
      </c>
      <c r="AL11" s="39">
        <v>4</v>
      </c>
      <c r="AM11" s="40">
        <v>0</v>
      </c>
    </row>
    <row r="12" spans="1:39" x14ac:dyDescent="0.3">
      <c r="A12" s="3" t="s">
        <v>34</v>
      </c>
      <c r="B12" s="10">
        <v>9226</v>
      </c>
      <c r="C12" s="12" t="s">
        <v>35</v>
      </c>
      <c r="D12" s="15" t="s">
        <v>24</v>
      </c>
      <c r="E12" s="19">
        <v>21</v>
      </c>
      <c r="F12" s="21">
        <v>13</v>
      </c>
      <c r="G12" s="23">
        <v>22</v>
      </c>
      <c r="H12" s="23">
        <v>24</v>
      </c>
      <c r="I12" s="23">
        <v>23</v>
      </c>
      <c r="J12" s="23">
        <v>18</v>
      </c>
      <c r="K12" s="23">
        <v>19</v>
      </c>
      <c r="L12" s="24">
        <v>119</v>
      </c>
      <c r="M12" s="21">
        <v>6</v>
      </c>
      <c r="N12" s="23">
        <v>4</v>
      </c>
      <c r="O12" s="23">
        <v>3</v>
      </c>
      <c r="P12" s="23">
        <v>2</v>
      </c>
      <c r="Q12" s="23">
        <v>3</v>
      </c>
      <c r="R12" s="23">
        <v>3</v>
      </c>
      <c r="S12" s="24">
        <v>21</v>
      </c>
      <c r="T12" s="94">
        <v>134</v>
      </c>
      <c r="U12" s="27">
        <v>139.02381097702752</v>
      </c>
      <c r="V12" s="96">
        <v>159.5</v>
      </c>
      <c r="W12" s="53">
        <f t="shared" si="0"/>
        <v>1</v>
      </c>
      <c r="X12" s="29">
        <f t="shared" si="5"/>
        <v>0</v>
      </c>
      <c r="Y12" s="30">
        <f t="shared" si="1"/>
        <v>0.61904761904761907</v>
      </c>
      <c r="Z12" s="32">
        <f t="shared" si="2"/>
        <v>0.2857142857142857</v>
      </c>
      <c r="AA12" s="35">
        <v>6</v>
      </c>
      <c r="AB12" s="45">
        <v>21</v>
      </c>
      <c r="AC12" s="62">
        <f t="shared" si="3"/>
        <v>0</v>
      </c>
      <c r="AD12" s="36">
        <v>4</v>
      </c>
      <c r="AE12" s="65">
        <f t="shared" si="4"/>
        <v>4</v>
      </c>
      <c r="AF12" s="38">
        <v>0</v>
      </c>
      <c r="AG12" s="39">
        <v>4</v>
      </c>
      <c r="AH12" s="27">
        <v>134</v>
      </c>
      <c r="AI12" s="27">
        <v>137.44999999999999</v>
      </c>
      <c r="AJ12" s="27">
        <v>142.80000000000001</v>
      </c>
      <c r="AK12" s="49">
        <v>0</v>
      </c>
      <c r="AL12" s="39">
        <v>3</v>
      </c>
      <c r="AM12" s="40">
        <v>0</v>
      </c>
    </row>
    <row r="13" spans="1:39" x14ac:dyDescent="0.3">
      <c r="A13" s="3" t="s">
        <v>28</v>
      </c>
      <c r="B13" s="9">
        <v>9368</v>
      </c>
      <c r="C13" s="12" t="s">
        <v>36</v>
      </c>
      <c r="D13" s="15" t="s">
        <v>37</v>
      </c>
      <c r="E13" s="19">
        <v>40</v>
      </c>
      <c r="F13" s="21">
        <v>27</v>
      </c>
      <c r="G13" s="23">
        <v>84</v>
      </c>
      <c r="H13" s="23">
        <v>62</v>
      </c>
      <c r="I13" s="23">
        <v>58</v>
      </c>
      <c r="J13" s="23">
        <v>59</v>
      </c>
      <c r="K13" s="23">
        <v>34</v>
      </c>
      <c r="L13" s="24">
        <v>324</v>
      </c>
      <c r="M13" s="21">
        <v>9</v>
      </c>
      <c r="N13" s="101">
        <v>20</v>
      </c>
      <c r="O13" s="23">
        <v>7</v>
      </c>
      <c r="P13" s="23">
        <v>4</v>
      </c>
      <c r="Q13" s="23">
        <v>0</v>
      </c>
      <c r="R13" s="23">
        <v>0</v>
      </c>
      <c r="S13" s="24">
        <v>40</v>
      </c>
      <c r="T13" s="94">
        <v>161.30000000000001</v>
      </c>
      <c r="U13" s="27">
        <v>170.32750129699707</v>
      </c>
      <c r="V13" s="96">
        <v>190</v>
      </c>
      <c r="W13" s="53">
        <f t="shared" si="0"/>
        <v>1</v>
      </c>
      <c r="X13" s="29">
        <f t="shared" si="5"/>
        <v>0</v>
      </c>
      <c r="Y13" s="30">
        <f t="shared" si="1"/>
        <v>0.67500000000000004</v>
      </c>
      <c r="Z13" s="32">
        <f t="shared" si="2"/>
        <v>0.22500000000000001</v>
      </c>
      <c r="AA13" s="35">
        <v>9</v>
      </c>
      <c r="AB13" s="45">
        <v>37</v>
      </c>
      <c r="AC13" s="62">
        <f t="shared" si="3"/>
        <v>3</v>
      </c>
      <c r="AD13" s="36">
        <v>1</v>
      </c>
      <c r="AE13" s="65">
        <f t="shared" si="4"/>
        <v>4</v>
      </c>
      <c r="AF13" s="38">
        <v>1</v>
      </c>
      <c r="AG13" s="39">
        <v>4</v>
      </c>
      <c r="AH13" s="27">
        <v>168.3</v>
      </c>
      <c r="AI13" s="27">
        <v>171.9</v>
      </c>
      <c r="AJ13" s="27">
        <v>177</v>
      </c>
      <c r="AK13" s="49">
        <v>0</v>
      </c>
      <c r="AL13" s="39">
        <v>4</v>
      </c>
      <c r="AM13" s="40">
        <v>0</v>
      </c>
    </row>
    <row r="14" spans="1:39" x14ac:dyDescent="0.3">
      <c r="A14" s="3" t="s">
        <v>38</v>
      </c>
      <c r="B14" s="9">
        <v>9381</v>
      </c>
      <c r="C14" s="12" t="s">
        <v>39</v>
      </c>
      <c r="D14" s="15" t="s">
        <v>24</v>
      </c>
      <c r="E14" s="19">
        <v>30</v>
      </c>
      <c r="F14" s="21">
        <v>28</v>
      </c>
      <c r="G14" s="23">
        <v>22</v>
      </c>
      <c r="H14" s="23">
        <v>33</v>
      </c>
      <c r="I14" s="23">
        <v>24</v>
      </c>
      <c r="J14" s="23">
        <v>27</v>
      </c>
      <c r="K14" s="23">
        <v>18</v>
      </c>
      <c r="L14" s="24">
        <v>152</v>
      </c>
      <c r="M14" s="100">
        <v>7</v>
      </c>
      <c r="N14" s="23">
        <v>5</v>
      </c>
      <c r="O14" s="23">
        <v>6</v>
      </c>
      <c r="P14" s="23">
        <v>3</v>
      </c>
      <c r="Q14" s="23">
        <v>4</v>
      </c>
      <c r="R14" s="23">
        <v>5</v>
      </c>
      <c r="S14" s="24">
        <v>30</v>
      </c>
      <c r="T14" s="94">
        <v>140.5</v>
      </c>
      <c r="U14" s="27">
        <v>146.61000010172526</v>
      </c>
      <c r="V14" s="96">
        <v>160.5</v>
      </c>
      <c r="W14" s="53">
        <f t="shared" si="0"/>
        <v>1</v>
      </c>
      <c r="X14" s="29">
        <f t="shared" si="5"/>
        <v>0</v>
      </c>
      <c r="Y14" s="30">
        <f t="shared" si="1"/>
        <v>0.93333333333333335</v>
      </c>
      <c r="Z14" s="32">
        <f t="shared" si="2"/>
        <v>0.23333333333333334</v>
      </c>
      <c r="AA14" s="35">
        <v>6</v>
      </c>
      <c r="AB14" s="45">
        <v>25</v>
      </c>
      <c r="AC14" s="62">
        <f t="shared" si="3"/>
        <v>5</v>
      </c>
      <c r="AD14" s="36">
        <v>2</v>
      </c>
      <c r="AE14" s="65">
        <f t="shared" si="4"/>
        <v>7</v>
      </c>
      <c r="AF14" s="38">
        <v>2</v>
      </c>
      <c r="AG14" s="39">
        <v>7</v>
      </c>
      <c r="AH14" s="27">
        <v>151</v>
      </c>
      <c r="AI14" s="27">
        <v>154.64285714285714</v>
      </c>
      <c r="AJ14" s="27">
        <v>162</v>
      </c>
      <c r="AK14" s="49">
        <v>0</v>
      </c>
      <c r="AL14" s="39">
        <v>7</v>
      </c>
      <c r="AM14" s="40">
        <v>0</v>
      </c>
    </row>
    <row r="15" spans="1:39" x14ac:dyDescent="0.3">
      <c r="A15" s="3" t="s">
        <v>31</v>
      </c>
      <c r="B15" s="9">
        <v>9385</v>
      </c>
      <c r="C15" s="12" t="s">
        <v>40</v>
      </c>
      <c r="D15" s="15" t="s">
        <v>24</v>
      </c>
      <c r="E15" s="19">
        <v>77</v>
      </c>
      <c r="F15" s="21">
        <v>83</v>
      </c>
      <c r="G15" s="23">
        <v>75</v>
      </c>
      <c r="H15" s="23">
        <v>62</v>
      </c>
      <c r="I15" s="23">
        <v>78</v>
      </c>
      <c r="J15" s="23">
        <v>76</v>
      </c>
      <c r="K15" s="23">
        <v>67</v>
      </c>
      <c r="L15" s="24">
        <v>441</v>
      </c>
      <c r="M15" s="100">
        <v>45</v>
      </c>
      <c r="N15" s="23">
        <v>20</v>
      </c>
      <c r="O15" s="23">
        <v>7</v>
      </c>
      <c r="P15" s="23">
        <v>2</v>
      </c>
      <c r="Q15" s="23">
        <v>1</v>
      </c>
      <c r="R15" s="23">
        <v>2</v>
      </c>
      <c r="S15" s="24">
        <v>77</v>
      </c>
      <c r="T15" s="94">
        <v>153.30000000000001</v>
      </c>
      <c r="U15" s="27">
        <v>163.71948083654627</v>
      </c>
      <c r="V15" s="96">
        <v>190.8</v>
      </c>
      <c r="W15" s="53">
        <f t="shared" si="0"/>
        <v>1</v>
      </c>
      <c r="X15" s="29">
        <f t="shared" si="5"/>
        <v>0</v>
      </c>
      <c r="Y15" s="30">
        <f t="shared" si="1"/>
        <v>1.0779220779220779</v>
      </c>
      <c r="Z15" s="32">
        <f t="shared" si="2"/>
        <v>0.58441558441558439</v>
      </c>
      <c r="AA15" s="35">
        <v>43</v>
      </c>
      <c r="AB15" s="45">
        <v>74</v>
      </c>
      <c r="AC15" s="62">
        <f t="shared" si="3"/>
        <v>3</v>
      </c>
      <c r="AD15" s="36">
        <v>2</v>
      </c>
      <c r="AE15" s="65">
        <f t="shared" si="4"/>
        <v>5</v>
      </c>
      <c r="AF15" s="38">
        <v>2</v>
      </c>
      <c r="AG15" s="39">
        <v>5</v>
      </c>
      <c r="AH15" s="27">
        <v>166</v>
      </c>
      <c r="AI15" s="27">
        <v>170.76</v>
      </c>
      <c r="AJ15" s="27">
        <v>176.3</v>
      </c>
      <c r="AK15" s="49">
        <v>0</v>
      </c>
      <c r="AL15" s="39">
        <v>2</v>
      </c>
      <c r="AM15" s="40">
        <v>0</v>
      </c>
    </row>
    <row r="16" spans="1:39" x14ac:dyDescent="0.3">
      <c r="A16" s="3" t="s">
        <v>41</v>
      </c>
      <c r="B16" s="9">
        <v>9811</v>
      </c>
      <c r="C16" s="12" t="s">
        <v>42</v>
      </c>
      <c r="D16" s="15" t="s">
        <v>37</v>
      </c>
      <c r="E16" s="19">
        <v>30</v>
      </c>
      <c r="F16" s="21">
        <v>16</v>
      </c>
      <c r="G16" s="23">
        <v>23</v>
      </c>
      <c r="H16" s="23">
        <v>27</v>
      </c>
      <c r="I16" s="23">
        <v>28</v>
      </c>
      <c r="J16" s="23">
        <v>22</v>
      </c>
      <c r="K16" s="23">
        <v>26</v>
      </c>
      <c r="L16" s="24">
        <v>142</v>
      </c>
      <c r="M16" s="100">
        <v>12</v>
      </c>
      <c r="N16" s="23">
        <v>8</v>
      </c>
      <c r="O16" s="23">
        <v>4</v>
      </c>
      <c r="P16" s="23">
        <v>2</v>
      </c>
      <c r="Q16" s="23">
        <v>3</v>
      </c>
      <c r="R16" s="23">
        <v>1</v>
      </c>
      <c r="S16" s="24">
        <v>30</v>
      </c>
      <c r="T16" s="94">
        <v>131.80000000000001</v>
      </c>
      <c r="U16" s="27">
        <v>143.70000152587892</v>
      </c>
      <c r="V16" s="96">
        <v>182.3</v>
      </c>
      <c r="W16" s="53">
        <f t="shared" si="0"/>
        <v>1</v>
      </c>
      <c r="X16" s="29">
        <f t="shared" si="5"/>
        <v>0</v>
      </c>
      <c r="Y16" s="30">
        <f t="shared" si="1"/>
        <v>0.53333333333333333</v>
      </c>
      <c r="Z16" s="32">
        <f t="shared" si="2"/>
        <v>0.4</v>
      </c>
      <c r="AA16" s="35">
        <v>12</v>
      </c>
      <c r="AB16" s="45">
        <v>29</v>
      </c>
      <c r="AC16" s="62">
        <f t="shared" si="3"/>
        <v>1</v>
      </c>
      <c r="AD16" s="36">
        <v>4</v>
      </c>
      <c r="AE16" s="65">
        <f t="shared" si="4"/>
        <v>5</v>
      </c>
      <c r="AF16" s="38">
        <v>2</v>
      </c>
      <c r="AG16" s="39">
        <v>5</v>
      </c>
      <c r="AH16" s="27">
        <v>136</v>
      </c>
      <c r="AI16" s="27">
        <v>145.06</v>
      </c>
      <c r="AJ16" s="27">
        <v>165.8</v>
      </c>
      <c r="AK16" s="49">
        <v>0</v>
      </c>
      <c r="AL16" s="39">
        <v>5</v>
      </c>
      <c r="AM16" s="40">
        <v>0</v>
      </c>
    </row>
    <row r="17" spans="1:39" x14ac:dyDescent="0.3">
      <c r="A17" s="3" t="s">
        <v>34</v>
      </c>
      <c r="B17" s="9">
        <v>9845</v>
      </c>
      <c r="C17" s="12" t="s">
        <v>43</v>
      </c>
      <c r="D17" s="15" t="s">
        <v>37</v>
      </c>
      <c r="E17" s="19">
        <v>40</v>
      </c>
      <c r="F17" s="21">
        <v>38</v>
      </c>
      <c r="G17" s="23">
        <v>47</v>
      </c>
      <c r="H17" s="23">
        <v>65</v>
      </c>
      <c r="I17" s="23">
        <v>49</v>
      </c>
      <c r="J17" s="23">
        <v>46</v>
      </c>
      <c r="K17" s="23">
        <v>29</v>
      </c>
      <c r="L17" s="24">
        <v>274</v>
      </c>
      <c r="M17" s="100">
        <v>12</v>
      </c>
      <c r="N17" s="23">
        <v>10</v>
      </c>
      <c r="O17" s="101">
        <v>12</v>
      </c>
      <c r="P17" s="23">
        <v>4</v>
      </c>
      <c r="Q17" s="23">
        <v>1</v>
      </c>
      <c r="R17" s="23">
        <v>1</v>
      </c>
      <c r="S17" s="24">
        <v>40</v>
      </c>
      <c r="T17" s="94">
        <v>166</v>
      </c>
      <c r="U17" s="27">
        <v>169.33500137329102</v>
      </c>
      <c r="V17" s="96">
        <v>177.3</v>
      </c>
      <c r="W17" s="53">
        <f t="shared" si="0"/>
        <v>1</v>
      </c>
      <c r="X17" s="29">
        <f t="shared" si="5"/>
        <v>0</v>
      </c>
      <c r="Y17" s="30">
        <f t="shared" si="1"/>
        <v>0.95</v>
      </c>
      <c r="Z17" s="32">
        <f t="shared" si="2"/>
        <v>0.3</v>
      </c>
      <c r="AA17" s="35">
        <v>11</v>
      </c>
      <c r="AB17" s="45">
        <v>38</v>
      </c>
      <c r="AC17" s="62">
        <f t="shared" si="3"/>
        <v>2</v>
      </c>
      <c r="AD17" s="36">
        <v>1</v>
      </c>
      <c r="AE17" s="65">
        <f t="shared" si="4"/>
        <v>3</v>
      </c>
      <c r="AF17" s="38">
        <v>1</v>
      </c>
      <c r="AG17" s="39">
        <v>3</v>
      </c>
      <c r="AH17" s="27">
        <v>175</v>
      </c>
      <c r="AI17" s="27">
        <v>177.03333333333333</v>
      </c>
      <c r="AJ17" s="27">
        <v>178.8</v>
      </c>
      <c r="AK17" s="49">
        <v>0</v>
      </c>
      <c r="AL17" s="39">
        <v>3</v>
      </c>
      <c r="AM17" s="40">
        <v>1</v>
      </c>
    </row>
    <row r="18" spans="1:39" x14ac:dyDescent="0.3">
      <c r="A18" s="3" t="s">
        <v>44</v>
      </c>
      <c r="B18" s="9" t="s">
        <v>45</v>
      </c>
      <c r="C18" s="12" t="s">
        <v>46</v>
      </c>
      <c r="D18" s="15" t="s">
        <v>24</v>
      </c>
      <c r="E18" s="19">
        <v>65</v>
      </c>
      <c r="F18" s="21">
        <v>48</v>
      </c>
      <c r="G18" s="23">
        <v>52</v>
      </c>
      <c r="H18" s="23">
        <v>54</v>
      </c>
      <c r="I18" s="23">
        <v>67</v>
      </c>
      <c r="J18" s="23">
        <v>59</v>
      </c>
      <c r="K18" s="23">
        <v>39</v>
      </c>
      <c r="L18" s="24">
        <v>319</v>
      </c>
      <c r="M18" s="100">
        <v>22</v>
      </c>
      <c r="N18" s="23">
        <v>16</v>
      </c>
      <c r="O18" s="23">
        <v>10</v>
      </c>
      <c r="P18" s="23">
        <v>10</v>
      </c>
      <c r="Q18" s="23">
        <v>5</v>
      </c>
      <c r="R18" s="23">
        <v>3</v>
      </c>
      <c r="S18" s="24">
        <v>66</v>
      </c>
      <c r="T18" s="94">
        <v>133.5</v>
      </c>
      <c r="U18" s="27">
        <v>144.75606097597066</v>
      </c>
      <c r="V18" s="96">
        <v>182.5</v>
      </c>
      <c r="W18" s="53">
        <f t="shared" si="0"/>
        <v>1.0153846153846153</v>
      </c>
      <c r="X18" s="29">
        <v>0</v>
      </c>
      <c r="Y18" s="30">
        <f t="shared" si="1"/>
        <v>0.7384615384615385</v>
      </c>
      <c r="Z18" s="32">
        <f t="shared" si="2"/>
        <v>0.33333333333333331</v>
      </c>
      <c r="AA18" s="35">
        <v>22</v>
      </c>
      <c r="AB18" s="45">
        <v>65</v>
      </c>
      <c r="AC18" s="62">
        <v>1</v>
      </c>
      <c r="AD18" s="36">
        <v>5</v>
      </c>
      <c r="AE18" s="65">
        <f t="shared" si="4"/>
        <v>6</v>
      </c>
      <c r="AF18" s="38">
        <v>2</v>
      </c>
      <c r="AG18" s="39">
        <v>6</v>
      </c>
      <c r="AH18" s="27">
        <v>151</v>
      </c>
      <c r="AI18" s="27">
        <v>153.21666666666667</v>
      </c>
      <c r="AJ18" s="27">
        <v>160.80000000000001</v>
      </c>
      <c r="AK18" s="49">
        <v>0</v>
      </c>
      <c r="AL18" s="39">
        <v>6</v>
      </c>
      <c r="AM18" s="40">
        <v>1</v>
      </c>
    </row>
    <row r="19" spans="1:39" x14ac:dyDescent="0.3">
      <c r="A19" s="3" t="s">
        <v>47</v>
      </c>
      <c r="B19" s="9" t="s">
        <v>48</v>
      </c>
      <c r="C19" s="12" t="s">
        <v>49</v>
      </c>
      <c r="D19" s="15" t="s">
        <v>24</v>
      </c>
      <c r="E19" s="19">
        <v>20</v>
      </c>
      <c r="F19" s="21">
        <v>6</v>
      </c>
      <c r="G19" s="23">
        <v>7</v>
      </c>
      <c r="H19" s="23">
        <v>13</v>
      </c>
      <c r="I19" s="23">
        <v>17</v>
      </c>
      <c r="J19" s="23">
        <v>15</v>
      </c>
      <c r="K19" s="23">
        <v>21</v>
      </c>
      <c r="L19" s="24">
        <v>79</v>
      </c>
      <c r="M19" s="100">
        <v>6</v>
      </c>
      <c r="N19" s="23">
        <v>4</v>
      </c>
      <c r="O19" s="23">
        <v>3</v>
      </c>
      <c r="P19" s="23">
        <v>4</v>
      </c>
      <c r="Q19" s="23">
        <v>2</v>
      </c>
      <c r="R19" s="23">
        <v>1</v>
      </c>
      <c r="S19" s="24">
        <v>20</v>
      </c>
      <c r="T19" s="94">
        <v>113</v>
      </c>
      <c r="U19" s="27">
        <v>127.63000183105468</v>
      </c>
      <c r="V19" s="96">
        <v>157.30000000000001</v>
      </c>
      <c r="W19" s="53">
        <f t="shared" si="0"/>
        <v>1</v>
      </c>
      <c r="X19" s="29">
        <f>E19-S19</f>
        <v>0</v>
      </c>
      <c r="Y19" s="30">
        <f t="shared" si="1"/>
        <v>0.3</v>
      </c>
      <c r="Z19" s="32">
        <f t="shared" si="2"/>
        <v>0.3</v>
      </c>
      <c r="AA19" s="35">
        <v>6</v>
      </c>
      <c r="AB19" s="45">
        <v>19</v>
      </c>
      <c r="AC19" s="62">
        <f t="shared" si="3"/>
        <v>1</v>
      </c>
      <c r="AD19" s="36">
        <v>1</v>
      </c>
      <c r="AE19" s="65">
        <f t="shared" si="4"/>
        <v>2</v>
      </c>
      <c r="AF19" s="38">
        <v>0</v>
      </c>
      <c r="AG19" s="39">
        <v>2</v>
      </c>
      <c r="AH19" s="27">
        <v>135.5</v>
      </c>
      <c r="AI19" s="27">
        <v>136.15</v>
      </c>
      <c r="AJ19" s="27">
        <v>136.80000000000001</v>
      </c>
      <c r="AK19" s="49">
        <v>0</v>
      </c>
      <c r="AL19" s="39">
        <v>2</v>
      </c>
      <c r="AM19" s="40">
        <v>0</v>
      </c>
    </row>
    <row r="20" spans="1:39" x14ac:dyDescent="0.3">
      <c r="A20" s="4"/>
      <c r="B20" s="11"/>
      <c r="C20" s="13" t="s">
        <v>50</v>
      </c>
      <c r="D20" s="16"/>
      <c r="E20" s="20">
        <f>SUM(E4:E19)</f>
        <v>894</v>
      </c>
      <c r="F20" s="22">
        <f t="shared" ref="F20:L20" si="6">SUM(F4:F19)</f>
        <v>894</v>
      </c>
      <c r="G20" s="20">
        <f t="shared" si="6"/>
        <v>981</v>
      </c>
      <c r="H20" s="20">
        <f t="shared" si="6"/>
        <v>994</v>
      </c>
      <c r="I20" s="20">
        <f t="shared" si="6"/>
        <v>941</v>
      </c>
      <c r="J20" s="20">
        <f t="shared" si="6"/>
        <v>769</v>
      </c>
      <c r="K20" s="20">
        <f t="shared" si="6"/>
        <v>605</v>
      </c>
      <c r="L20" s="25">
        <f t="shared" si="6"/>
        <v>5184</v>
      </c>
      <c r="M20" s="22">
        <f>SUM(M4:M19)</f>
        <v>426</v>
      </c>
      <c r="N20" s="20">
        <f t="shared" ref="N20:S20" si="7">SUM(N4:N19)</f>
        <v>227</v>
      </c>
      <c r="O20" s="20">
        <f t="shared" si="7"/>
        <v>124</v>
      </c>
      <c r="P20" s="20">
        <f t="shared" si="7"/>
        <v>60</v>
      </c>
      <c r="Q20" s="20">
        <f t="shared" si="7"/>
        <v>36</v>
      </c>
      <c r="R20" s="20">
        <f t="shared" si="7"/>
        <v>23</v>
      </c>
      <c r="S20" s="25">
        <f t="shared" si="7"/>
        <v>896</v>
      </c>
      <c r="T20" s="11"/>
      <c r="U20" s="11"/>
      <c r="V20" s="28"/>
      <c r="W20" s="28"/>
      <c r="X20" s="28">
        <f>SUM(X4:X19)</f>
        <v>0</v>
      </c>
      <c r="Y20" s="31">
        <f t="shared" si="1"/>
        <v>1</v>
      </c>
      <c r="Z20" s="33">
        <f t="shared" si="2"/>
        <v>0.47544642857142855</v>
      </c>
      <c r="AA20" s="46">
        <f>SUM(AA4:AA19)</f>
        <v>412</v>
      </c>
      <c r="AB20" s="47">
        <f>SUM(AB4:AB19)</f>
        <v>843</v>
      </c>
      <c r="AC20" s="26">
        <f t="shared" ref="AC20:AE20" si="8">SUM(AC4:AC19)</f>
        <v>52</v>
      </c>
      <c r="AD20" s="48">
        <f>SUM(AD4:AD19)</f>
        <v>55</v>
      </c>
      <c r="AE20" s="28">
        <f t="shared" si="8"/>
        <v>107</v>
      </c>
      <c r="AF20" s="26">
        <f>SUM(AF4:AF19)</f>
        <v>48</v>
      </c>
      <c r="AG20" s="11">
        <f>SUM(AG4:AG19)</f>
        <v>107</v>
      </c>
      <c r="AH20" s="11"/>
      <c r="AI20" s="11"/>
      <c r="AJ20" s="11"/>
      <c r="AK20" s="28">
        <f>SUM(AK4:AK19)</f>
        <v>0</v>
      </c>
      <c r="AL20" s="41">
        <f>SUM(AL4:AL19)</f>
        <v>98</v>
      </c>
      <c r="AM20" s="99">
        <f>SUM(AM4:AM19)</f>
        <v>5</v>
      </c>
    </row>
    <row r="23" spans="1:39" ht="35.25" customHeight="1" x14ac:dyDescent="0.3">
      <c r="A23" s="110" t="s">
        <v>65</v>
      </c>
      <c r="B23" s="110"/>
      <c r="C23" s="110"/>
      <c r="D23" s="110"/>
      <c r="E23" s="110"/>
    </row>
    <row r="24" spans="1:39" x14ac:dyDescent="0.3">
      <c r="A24" s="5"/>
    </row>
  </sheetData>
  <mergeCells count="9">
    <mergeCell ref="AC1:AL1"/>
    <mergeCell ref="AC2:AE2"/>
    <mergeCell ref="AF2:AK2"/>
    <mergeCell ref="A23:E23"/>
    <mergeCell ref="F1:AB1"/>
    <mergeCell ref="F2:L2"/>
    <mergeCell ref="M2:X2"/>
    <mergeCell ref="AA2:AB2"/>
    <mergeCell ref="Y2:Z2"/>
  </mergeCells>
  <pageMargins left="0.7" right="0.7" top="0.75" bottom="0.75" header="0.3" footer="0.3"/>
  <pageSetup paperSize="9" orientation="portrait" r:id="rId1"/>
  <ignoredErrors>
    <ignoredError sqref="E20:S20 X4:Z7 AA20:AB20 AC20 AD20:AE20 AK20 AL20 Y20:Z20 X9:Z17 Y8:Z8 W4 W5:W19 AF20:AG20 X19:Z19 Y18:Z18 AC4:AC17 AC19 AE4:AE17 AE19" unlockedFormula="1"/>
    <ignoredError sqref="AE18" formulaRange="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showGridLines="0" workbookViewId="0">
      <selection activeCell="A24" sqref="A24"/>
    </sheetView>
  </sheetViews>
  <sheetFormatPr defaultColWidth="9.109375" defaultRowHeight="13.2" x14ac:dyDescent="0.25"/>
  <cols>
    <col min="1" max="16384" width="9.109375" style="43"/>
  </cols>
  <sheetData>
    <row r="1" spans="1:1" ht="14.4" x14ac:dyDescent="0.3">
      <c r="A1" s="42"/>
    </row>
    <row r="2" spans="1:1" x14ac:dyDescent="0.25">
      <c r="A2" s="44"/>
    </row>
    <row r="3" spans="1:1" x14ac:dyDescent="0.25">
      <c r="A3" s="44"/>
    </row>
    <row r="4" spans="1:1" x14ac:dyDescent="0.25">
      <c r="A4" s="44"/>
    </row>
    <row r="5" spans="1:1" x14ac:dyDescent="0.25">
      <c r="A5" s="44"/>
    </row>
    <row r="23" spans="1:2" ht="14.4" x14ac:dyDescent="0.35">
      <c r="A23" s="92" t="s">
        <v>64</v>
      </c>
      <c r="B23" s="92"/>
    </row>
    <row r="24" spans="1:2" x14ac:dyDescent="0.25">
      <c r="A24" s="43" t="s">
        <v>66</v>
      </c>
    </row>
  </sheetData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CNA2019</vt:lpstr>
      <vt:lpstr>Nota técnica</vt:lpstr>
    </vt:vector>
  </TitlesOfParts>
  <Company>Faculdade de Ciencias da ULisboa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rmatouguia</dc:creator>
  <cp:lastModifiedBy>Ricas</cp:lastModifiedBy>
  <dcterms:created xsi:type="dcterms:W3CDTF">2017-09-20T11:26:05Z</dcterms:created>
  <dcterms:modified xsi:type="dcterms:W3CDTF">2023-01-04T12:15:42Z</dcterms:modified>
</cp:coreProperties>
</file>