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15"/>
  <workbookPr/>
  <mc:AlternateContent xmlns:mc="http://schemas.openxmlformats.org/markup-compatibility/2006">
    <mc:Choice Requires="x15">
      <x15ac:absPath xmlns:x15ac="http://schemas.microsoft.com/office/spreadsheetml/2010/11/ac" url="/Users/valentina/Dropbox/csi-smartdatanet/"/>
    </mc:Choice>
  </mc:AlternateContent>
  <bookViews>
    <workbookView xWindow="0" yWindow="460" windowWidth="22320" windowHeight="10580" tabRatio="964"/>
  </bookViews>
  <sheets>
    <sheet name="Team &amp; Discussion" sheetId="14" r:id="rId1"/>
    <sheet name="Datasets" sheetId="1" r:id="rId2"/>
    <sheet name="#1 Quies" sheetId="3" r:id="rId3"/>
    <sheet name="#2 Bussola" sheetId="4" r:id="rId4"/>
    <sheet name="#3 Limpid" sheetId="2" r:id="rId5"/>
    <sheet name="#4 Resident Population" sheetId="5" r:id="rId6"/>
    <sheet name="#5 School Buildings" sheetId="6" r:id="rId7"/>
    <sheet name="#6 School Students" sheetId="8" r:id="rId8"/>
    <sheet name="#7 MediumLarge Sales Structure" sheetId="7" r:id="rId9"/>
    <sheet name="#8 Mall" sheetId="9" r:id="rId10"/>
    <sheet name="#9 Market" sheetId="10" r:id="rId11"/>
    <sheet name="#10 Care center" sheetId="11" r:id="rId12"/>
    <sheet name="#11 Public Health Center" sheetId="12" r:id="rId13"/>
  </sheets>
  <definedNames>
    <definedName name="_xlnm._FilterDatabase" localSheetId="0" hidden="1">'Team &amp; Discussion'!$A$1:$F$43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1" l="1"/>
  <c r="F3" i="1"/>
  <c r="F4" i="1"/>
  <c r="F5" i="1"/>
  <c r="F6" i="1"/>
  <c r="F7" i="1"/>
  <c r="F8" i="1"/>
  <c r="F9" i="1"/>
  <c r="F10" i="1"/>
  <c r="F11" i="1"/>
  <c r="F12" i="1"/>
  <c r="F13" i="1"/>
  <c r="F14" i="1"/>
  <c r="F16" i="1"/>
</calcChain>
</file>

<file path=xl/comments1.xml><?xml version="1.0" encoding="utf-8"?>
<comments xmlns="http://schemas.openxmlformats.org/spreadsheetml/2006/main">
  <authors>
    <author>FABBRIS Elena 2039</author>
  </authors>
  <commentList>
    <comment ref="A8" authorId="0">
      <text>
        <r>
          <rPr>
            <b/>
            <sz val="9"/>
            <color indexed="81"/>
            <rFont val="Tahoma"/>
            <family val="2"/>
          </rPr>
          <t xml:space="preserve">FABBRIS Elena 2039:
</t>
        </r>
        <r>
          <rPr>
            <sz val="9"/>
            <color indexed="81"/>
            <rFont val="Tahoma"/>
            <family val="2"/>
          </rPr>
          <t>PROXIMITY SHOPS
Great Distribution terminology:
shops with commercial area &lt; 150 square meters or &lt;250 m2 in municipality with population &gt; 10.000 resident</t>
        </r>
      </text>
    </comment>
  </commentList>
</comments>
</file>

<file path=xl/sharedStrings.xml><?xml version="1.0" encoding="utf-8"?>
<sst xmlns="http://schemas.openxmlformats.org/spreadsheetml/2006/main" count="999" uniqueCount="444">
  <si>
    <t>Dataset</t>
  </si>
  <si>
    <t>Category</t>
  </si>
  <si>
    <t>Sensor</t>
  </si>
  <si>
    <t>quies-ds_Quies_212-4.csv</t>
  </si>
  <si>
    <t>limpid-ds_Bike_sharing_913-1.csv</t>
  </si>
  <si>
    <t>Description</t>
  </si>
  <si>
    <t>http://aperto.comune.torino.it/?q=content/zone-statistiche-popolazione-residente</t>
  </si>
  <si>
    <t>2014zonestat_popolazione_residente.csv</t>
  </si>
  <si>
    <t>http://www.geoportale.piemonte.it/cms/bdtre</t>
  </si>
  <si>
    <t>https://userportal.smartdatanet.it/userportal/#/dataexplorer/bussola/ds_Air_quality1_959</t>
  </si>
  <si>
    <t>bussola-ds_Air_quality1_959-5.csv</t>
  </si>
  <si>
    <t>https://userportal.smartdatanet.it/userportal/#/dataexplorer/dataset/quies/ds_Quies_212</t>
  </si>
  <si>
    <t>Open Data</t>
  </si>
  <si>
    <t xml:space="preserve">Piedmont Administration Territorial database </t>
  </si>
  <si>
    <t>https://userportal.smartdatanet.it/userportal/#/dataexplorer/dataset/regpie/Scuole_data__1197</t>
  </si>
  <si>
    <t>regpie-Scuole_data__1197-all.csv</t>
  </si>
  <si>
    <t>http://www.dati.piemonte.it/catalogodati/dato/100654-.html</t>
  </si>
  <si>
    <t xml:space="preserve">Piedmont School Students </t>
  </si>
  <si>
    <t>Piedmont School buildings registry office</t>
  </si>
  <si>
    <t>open data - Studenti Piemontesi  .csv</t>
  </si>
  <si>
    <t>https://userportal.smartdatanet.it/userportal/#/dataexplorer/dataset/regpie/MedieEGrandi_1206</t>
  </si>
  <si>
    <t>Piedmont Medium and Large Sales Structures</t>
  </si>
  <si>
    <t>regpie-MedieEGrandi_1206-all.csv</t>
  </si>
  <si>
    <t>https://userportal.smartdatanet.it/userportal/#/dataexplorer/dataset/regpie/CentriCommer_1215</t>
  </si>
  <si>
    <t>regpie-CentriCommer_1215-all.csv</t>
  </si>
  <si>
    <t>https://userportal.smartdatanet.it/userportal/#/dataexplorer/dataset/regpie/Mercati_1216</t>
  </si>
  <si>
    <t>Piedmont open air market</t>
  </si>
  <si>
    <t>regpie-Mercati_1216-all.csv</t>
  </si>
  <si>
    <t>https://userportal.smartdatanet.it/userportal/#/dataexplorer/dataset/regpie/StruttureRic_1191</t>
  </si>
  <si>
    <t>Piedmont Shopping Mall</t>
  </si>
  <si>
    <t>Piedmont Care Center</t>
  </si>
  <si>
    <t>regpie-StruttureRic_1191-all.csv</t>
  </si>
  <si>
    <t>https://userportal.smartdatanet.it/userportal/#/dataexplorer/dataset/regpie/Strutt_san_o_1134</t>
  </si>
  <si>
    <t xml:space="preserve">Piedmont Public Health Center </t>
  </si>
  <si>
    <t>regpie-Strutt_san_o_1134-all.csv</t>
  </si>
  <si>
    <t>http://aperto.comune.torino.it/?q=content/piste-ciclabili</t>
  </si>
  <si>
    <t>Cycleways</t>
  </si>
  <si>
    <t>piste_ciclabili agg 2014.csv</t>
  </si>
  <si>
    <t>http://opendata.5t.torino.it/gtfs/</t>
  </si>
  <si>
    <t>torino_it.zip</t>
  </si>
  <si>
    <t>Urban Public Transport</t>
  </si>
  <si>
    <t>#</t>
  </si>
  <si>
    <t>Noise measurement</t>
  </si>
  <si>
    <t>Air Quality measurement</t>
  </si>
  <si>
    <t>https://userportal.smartdatanet.it/userportal/#/dataexplorer/dataset/limpid/ds_Bike_sharing_913</t>
  </si>
  <si>
    <t>Dimensions (MB)</t>
  </si>
  <si>
    <t>NOME</t>
  </si>
  <si>
    <t>UNITÀ DI MISURA</t>
  </si>
  <si>
    <t>ALIAS</t>
  </si>
  <si>
    <t>SORGENTE</t>
  </si>
  <si>
    <t>CHIAVE</t>
  </si>
  <si>
    <t>TIPO DATO</t>
  </si>
  <si>
    <t>bici_disponibili</t>
  </si>
  <si>
    <t>- :-</t>
  </si>
  <si>
    <t>-</t>
  </si>
  <si>
    <t>No</t>
  </si>
  <si>
    <t>int</t>
  </si>
  <si>
    <t>slot_vuoti</t>
  </si>
  <si>
    <t>provider</t>
  </si>
  <si>
    <t>string</t>
  </si>
  <si>
    <t>indirizzo</t>
  </si>
  <si>
    <t>nome</t>
  </si>
  <si>
    <t>citta</t>
  </si>
  <si>
    <t>network</t>
  </si>
  <si>
    <t>id_stazione</t>
  </si>
  <si>
    <t>longitudine</t>
  </si>
  <si>
    <t>- :degrees</t>
  </si>
  <si>
    <t>position</t>
  </si>
  <si>
    <t>double</t>
  </si>
  <si>
    <t>latitudine</t>
  </si>
  <si>
    <t>Turin-(Alba-Bra) Bike Sharing</t>
  </si>
  <si>
    <t>livello_rumore</t>
  </si>
  <si>
    <t>l_max</t>
  </si>
  <si>
    <t>l_min</t>
  </si>
  <si>
    <t>source</t>
  </si>
  <si>
    <t>sensor_type</t>
  </si>
  <si>
    <t>latitude</t>
  </si>
  <si>
    <t>longitude</t>
  </si>
  <si>
    <t>Resident Population by statistical zones</t>
  </si>
  <si>
    <t>http://www.tobike.it/frmLeStazioni.aspx</t>
  </si>
  <si>
    <t>Main Link</t>
  </si>
  <si>
    <t>Secondary links</t>
  </si>
  <si>
    <t>affidabilita</t>
  </si>
  <si>
    <t>%</t>
  </si>
  <si>
    <t>degrees</t>
  </si>
  <si>
    <t>PM25</t>
  </si>
  <si>
    <t>mcg/m3</t>
  </si>
  <si>
    <t>PM10</t>
  </si>
  <si>
    <t>PM1</t>
  </si>
  <si>
    <t>NO</t>
  </si>
  <si>
    <t>ppb</t>
  </si>
  <si>
    <t>NO2</t>
  </si>
  <si>
    <t>WKT_GEOM</t>
  </si>
  <si>
    <t>ZONA_STATI</t>
  </si>
  <si>
    <t>DENOMINAZI</t>
  </si>
  <si>
    <t>NMASCHI</t>
  </si>
  <si>
    <t>NFEMMINE</t>
  </si>
  <si>
    <t>TOTALE</t>
  </si>
  <si>
    <t>ANNO</t>
  </si>
  <si>
    <t>COORD_X</t>
  </si>
  <si>
    <t>COORD_Y</t>
  </si>
  <si>
    <t>EnteDiCompetenza</t>
  </si>
  <si>
    <t>Provincia</t>
  </si>
  <si>
    <t>Comune</t>
  </si>
  <si>
    <t>DenominazioneIndirizzo</t>
  </si>
  <si>
    <t>NumeroCivico</t>
  </si>
  <si>
    <t>CodiceEdificioRilevazione</t>
  </si>
  <si>
    <t>CodiceEdificioRegionePiemonte</t>
  </si>
  <si>
    <t>AnnoDiCostruzione</t>
  </si>
  <si>
    <t>AnnoDiCostruzioneSND</t>
  </si>
  <si>
    <t>AnnoEsattoDiCostruzione</t>
  </si>
  <si>
    <t>CopiaArchivioSiNo</t>
  </si>
  <si>
    <t>ContaEdifici</t>
  </si>
  <si>
    <t>Anno</t>
  </si>
  <si>
    <t>Grado Scolastico</t>
  </si>
  <si>
    <t>Conta</t>
  </si>
  <si>
    <t>Num. Tot Sezioni</t>
  </si>
  <si>
    <t>Num Tot Maschi</t>
  </si>
  <si>
    <t>Num Tot Femmine</t>
  </si>
  <si>
    <t>Totale</t>
  </si>
  <si>
    <t>Tot Classi</t>
  </si>
  <si>
    <t>Tot Iscr. F</t>
  </si>
  <si>
    <t>Tot Iscr. M</t>
  </si>
  <si>
    <t>Tot Iscr. T</t>
  </si>
  <si>
    <t>Tot Iscr. Classi</t>
  </si>
  <si>
    <t>Tot Iscr.</t>
  </si>
  <si>
    <t>School grade</t>
  </si>
  <si>
    <t>1 - Scuola dell'infanzia</t>
  </si>
  <si>
    <t>2 - Scuola primaria</t>
  </si>
  <si>
    <t>3 - Scuola secondaria di I grado</t>
  </si>
  <si>
    <t>4 - Scuola secondaria di II grado</t>
  </si>
  <si>
    <t xml:space="preserve">Nursery school </t>
  </si>
  <si>
    <t>from 6 to 10 years old</t>
  </si>
  <si>
    <t>Junior high school</t>
  </si>
  <si>
    <t>from 3 to 5 years old</t>
  </si>
  <si>
    <t>from 11 to 13 years old</t>
  </si>
  <si>
    <t>high school</t>
  </si>
  <si>
    <t xml:space="preserve">from 14 to 18 years old </t>
  </si>
  <si>
    <t>- : -</t>
  </si>
  <si>
    <t>anno</t>
  </si>
  <si>
    <t>CodiceIstatComune</t>
  </si>
  <si>
    <t>Codice istat comune</t>
  </si>
  <si>
    <t>DenominazioneEsercizio</t>
  </si>
  <si>
    <t>Denominazione esercizio</t>
  </si>
  <si>
    <t>Indirizzo</t>
  </si>
  <si>
    <t>Tipologia</t>
  </si>
  <si>
    <t>SettoreMerceologico</t>
  </si>
  <si>
    <t>Settore merceologico</t>
  </si>
  <si>
    <t>SuperficieDiVenditaMq</t>
  </si>
  <si>
    <t>Superficie di vendita (mq.)</t>
  </si>
  <si>
    <t>InseritoInCC</t>
  </si>
  <si>
    <t>Inserito in C.C.</t>
  </si>
  <si>
    <t>NuovaApertura</t>
  </si>
  <si>
    <t>Nuova apertura</t>
  </si>
  <si>
    <t>Cessazione</t>
  </si>
  <si>
    <t>AmpliamentoRiduzione</t>
  </si>
  <si>
    <t>Ampliamento / Riduzione</t>
  </si>
  <si>
    <t>Volturazione</t>
  </si>
  <si>
    <t>Commercial area</t>
  </si>
  <si>
    <t>Commodities sector (Food, No Food, Mixed)</t>
  </si>
  <si>
    <t>DenominazioneCentro</t>
  </si>
  <si>
    <t>IndirizzoCentroCommerciale</t>
  </si>
  <si>
    <t>NumeroEsercizidiVicinatosettoreAlimentarenelCentro</t>
  </si>
  <si>
    <t>NumeroEsercizidiVicinatosettoreNonalimentareNelcentro</t>
  </si>
  <si>
    <t>NumeroEsercizidiVicinatosettoreMistonelCentro</t>
  </si>
  <si>
    <t>NumeroTotaleesercizidiVicinatonelCentro</t>
  </si>
  <si>
    <t>SuperficieEsercizidiVicinatosettoreAlimentarenelCentro</t>
  </si>
  <si>
    <t>SuperficieEsercizidiVicinatosettoreNonalimentareNelcentro</t>
  </si>
  <si>
    <t>SuperficieEsercizidiVicinatosettoreMistonelCentro</t>
  </si>
  <si>
    <t>SuperficietotaleEsercizidiVicinatonelCentro</t>
  </si>
  <si>
    <t>NumeroMediestruttureSettorealimentareNelcentro</t>
  </si>
  <si>
    <t>NumeroMediestruttureSettorenonAlimentarenelCentro</t>
  </si>
  <si>
    <t>NumeroMediestruttureSettoremistoNelCentro</t>
  </si>
  <si>
    <t>NumerototalemedieStrutturenelCentro</t>
  </si>
  <si>
    <t>SuperficieMediestruttureSettorealimentareNelcentro</t>
  </si>
  <si>
    <t>SuperficieMediestruttureSettorenonAlimentarenelCentro</t>
  </si>
  <si>
    <t>SuperficieMediestruttureSettoremistoNelCentro</t>
  </si>
  <si>
    <t>SuperficietotaleMediestrutturenelCentro</t>
  </si>
  <si>
    <t>NumeroGrandistruttureSettorealimentareNelcentro</t>
  </si>
  <si>
    <t>NumeroGrandistruttureSettorenonAlimentarenelCentro</t>
  </si>
  <si>
    <t>NumeroGrandistruttureSettoremistoNelCentro</t>
  </si>
  <si>
    <t>NumerototalegrandistrutturenelCentro</t>
  </si>
  <si>
    <t>SuperficieGrandistruttureSettorealimentareNelcentro</t>
  </si>
  <si>
    <t>SuperficieGrandistruttureSettorenonAlimentarenelCentro</t>
  </si>
  <si>
    <t>SuperficieGrandistruttureSettoremistoNelCentro</t>
  </si>
  <si>
    <t>SuperficietotaleGrandistrutturenelCentro</t>
  </si>
  <si>
    <t>Numerototalestrutturesettorealimentare</t>
  </si>
  <si>
    <t>NumeroTotalestrutturesettorenonAlimentarenelCentro</t>
  </si>
  <si>
    <t>Numerototalestrutturesettoremisto</t>
  </si>
  <si>
    <t>NumeroTotalestrutturedelCentro</t>
  </si>
  <si>
    <t>SuperficietotaleStrutturesettorealimentarenelCentro</t>
  </si>
  <si>
    <t>SuperficietotaleStrutturesettoreNonalimentarenelCentro</t>
  </si>
  <si>
    <t>SuperficietotaleStrutturesettoreMistonelCentro</t>
  </si>
  <si>
    <t>SuperficietotaleStrutturedelCentro</t>
  </si>
  <si>
    <t>NumeroBarNelcentro</t>
  </si>
  <si>
    <t>NumeroRistorantinelCentro</t>
  </si>
  <si>
    <t>NumeroEdicolenelCentro</t>
  </si>
  <si>
    <t>NumeroRivenditegeneriDiMonopolionelCentro</t>
  </si>
  <si>
    <t>NumeroFarmacienelCentro</t>
  </si>
  <si>
    <t>NumeroDistributoridiCarburantenelCentro</t>
  </si>
  <si>
    <t>Codice Istat comune</t>
  </si>
  <si>
    <t>Denominazione centro</t>
  </si>
  <si>
    <t>Indirizzo centro commerciale</t>
  </si>
  <si>
    <t>Numero civico</t>
  </si>
  <si>
    <t>Numero esercizidi vicinatosettore alimentarenel centro</t>
  </si>
  <si>
    <t>Numero esercizidi vicinatosettore nonalimentare nelcentro</t>
  </si>
  <si>
    <t>Numero esercizidi vicinatosettore mistonel centro</t>
  </si>
  <si>
    <t>Numero totaleesercizidi vicinatonel centro</t>
  </si>
  <si>
    <t>Superficie esercizidi vicinatosettore alimentarenel centro</t>
  </si>
  <si>
    <t>Superficie esercizidi vicinatosettore nonalimentare nelcentro</t>
  </si>
  <si>
    <t>Superficie esercizidi vicinatosettore mistonel centro</t>
  </si>
  <si>
    <t>Superficietotale esercizidi vicinatonel centro</t>
  </si>
  <si>
    <t>Numero mediestrutture settorealimentare nelcentro</t>
  </si>
  <si>
    <t>Numero mediestrutture settorenon alimentarenel centro</t>
  </si>
  <si>
    <t>Numero mediestrutture settoremisto nel centro</t>
  </si>
  <si>
    <t>Numerototalemedie strutturenel centro</t>
  </si>
  <si>
    <t>Superficie mediestrutture settorealimentare nelcentro</t>
  </si>
  <si>
    <t>Superficie mediestrutture settorenon alimentarenel centro</t>
  </si>
  <si>
    <t>Superficie mediestrutture settoremisto nel centro</t>
  </si>
  <si>
    <t>Superficietotale mediestrutturenel centro</t>
  </si>
  <si>
    <t>Numero grandistrutture settorealimentare nelcentro</t>
  </si>
  <si>
    <t>Numero grandistrutture settorenon alimentarenel centro</t>
  </si>
  <si>
    <t>Numero grandistrutture settoremisto nel centro</t>
  </si>
  <si>
    <t>Numerototalegrandistrutturenel centro</t>
  </si>
  <si>
    <t>Superficie grandistrutture settorealimentare nelcentro</t>
  </si>
  <si>
    <t>Superficie grandistrutture settorenon alimentarenel centro</t>
  </si>
  <si>
    <t>Superficie grandistrutture settoremisto nel centro</t>
  </si>
  <si>
    <t>Superficietotale grandistrutturenel centro</t>
  </si>
  <si>
    <t>Numero totalestrutturesettorenon alimentarenel centro</t>
  </si>
  <si>
    <t>Numero totalestrutturedel centro</t>
  </si>
  <si>
    <t>Superficietotale strutturesettorealimentarenel centro</t>
  </si>
  <si>
    <t>Superficietotale strutturesettore nonalimentarenel centro</t>
  </si>
  <si>
    <t>Superficietotale strutturesettore mistonel centro</t>
  </si>
  <si>
    <t>Superficietotale strutturedel centro</t>
  </si>
  <si>
    <t>Numero bar nelcentro</t>
  </si>
  <si>
    <t>Numero ristorantinel centro</t>
  </si>
  <si>
    <t>Numero edicolenel centro</t>
  </si>
  <si>
    <t>Numero rivenditegeneri di monopolionel centro</t>
  </si>
  <si>
    <t>Numero farmacienel centro</t>
  </si>
  <si>
    <t>Numero distributoridi carburantenel centro</t>
  </si>
  <si>
    <t>N° of PROXIMITY SHOPS selling Food in the Shopping Mall</t>
  </si>
  <si>
    <t>N° of PROXIMITY SHOPS selling No Food in the Shopping Mall</t>
  </si>
  <si>
    <t>N° of PROXIMITY SHOPS selling Mixed in the Shopping Mall</t>
  </si>
  <si>
    <t>Commercial area of PROXIMITY SHOPS selling Food in the Shopping Mall</t>
  </si>
  <si>
    <t>Commercial area of PROXIMITY SHOPS selling No Food in the Shopping Mall</t>
  </si>
  <si>
    <t>Commercial area of PROXIMITY SHOPS selling Mixed in the Shopping Mall</t>
  </si>
  <si>
    <t>N° of SHOPS OF MEDIUM SIZE selling Food in the Shopping Mall</t>
  </si>
  <si>
    <t>N° of SHOPS OF MEDIUM SIZE selling No Food in the Shopping Mall</t>
  </si>
  <si>
    <t>N° of SHOPS OF MEDIUM SIZE selling Mixed produxts in the Shopping Mall</t>
  </si>
  <si>
    <t>N° of SHOPS OF BIG SIZE selling Food in the Shopping Mall</t>
  </si>
  <si>
    <t>N° of Cafè</t>
  </si>
  <si>
    <t>N° of Restaurant</t>
  </si>
  <si>
    <t>N° of newsstand</t>
  </si>
  <si>
    <t>N° of  shops selling monopoly products (like sigarettes, stamps etc etc)</t>
  </si>
  <si>
    <t>N° of Farmacy</t>
  </si>
  <si>
    <t xml:space="preserve">N° of fuel pump </t>
  </si>
  <si>
    <t>CodiceIstat</t>
  </si>
  <si>
    <t>Codice Istat</t>
  </si>
  <si>
    <t>DenominazioneComune</t>
  </si>
  <si>
    <t>Denominazione comune</t>
  </si>
  <si>
    <t>LocalitDiSvolgimento</t>
  </si>
  <si>
    <t>Località di svolgimento</t>
  </si>
  <si>
    <t>GiorniDiMercato</t>
  </si>
  <si>
    <t>Giorni di mercato</t>
  </si>
  <si>
    <t>Cadenza</t>
  </si>
  <si>
    <t>Periodicit</t>
  </si>
  <si>
    <t>Periodicità</t>
  </si>
  <si>
    <t>PosteggiOccupatialimentarieNonAlimentari</t>
  </si>
  <si>
    <t>Posteggi occupatialimentarie non alimentari</t>
  </si>
  <si>
    <t>PosteggiOccupatialimentari</t>
  </si>
  <si>
    <t>Posteggi occupatialimentari</t>
  </si>
  <si>
    <t>PosteggiOccupatinonAlimentari</t>
  </si>
  <si>
    <t>Posteggi occupatinon alimentari</t>
  </si>
  <si>
    <t>PosteggiOccupatiproduttoriagricoli</t>
  </si>
  <si>
    <t>Posteggi occupatiproduttoriagricoli</t>
  </si>
  <si>
    <t>TotalePosteggioccupati</t>
  </si>
  <si>
    <t>Totale posteggioccupati</t>
  </si>
  <si>
    <t>PosteggiLiberialimentarieNonAlimentari</t>
  </si>
  <si>
    <t>Posteggi liberialimentarie non alimentari</t>
  </si>
  <si>
    <t>PosteggiLiberialimentari</t>
  </si>
  <si>
    <t>Posteggi liberialimentari</t>
  </si>
  <si>
    <t>PosteggiLiberinonAlimentari</t>
  </si>
  <si>
    <t>Posteggi liberinon alimentari</t>
  </si>
  <si>
    <t>PosteggiLiberiproduttoriagricoli</t>
  </si>
  <si>
    <t>Posteggi liberiproduttoriagricoli</t>
  </si>
  <si>
    <t>TotalePosteggiliberi</t>
  </si>
  <si>
    <t>Totale posteggiliberi</t>
  </si>
  <si>
    <t>TotalePosteggi</t>
  </si>
  <si>
    <t>Totale posteggi</t>
  </si>
  <si>
    <t>Prov</t>
  </si>
  <si>
    <t>prov</t>
  </si>
  <si>
    <t>Frequency</t>
  </si>
  <si>
    <t xml:space="preserve">N° of Food and No Food places </t>
  </si>
  <si>
    <t xml:space="preserve">N° of Food places </t>
  </si>
  <si>
    <t>Province</t>
  </si>
  <si>
    <t>Cod_asr</t>
  </si>
  <si>
    <t>COD_ASR</t>
  </si>
  <si>
    <t>Denom_asr</t>
  </si>
  <si>
    <t>DENOM_ASR</t>
  </si>
  <si>
    <t>Cod_strutturabis</t>
  </si>
  <si>
    <t>COD_STRUTTURA+BIS</t>
  </si>
  <si>
    <t>Denom_struttura</t>
  </si>
  <si>
    <t>DENOM_STRUTTURA</t>
  </si>
  <si>
    <t>Tipo</t>
  </si>
  <si>
    <t>TIPO</t>
  </si>
  <si>
    <t>Descr_tipo_str</t>
  </si>
  <si>
    <t>DESCR_TIPO_STR</t>
  </si>
  <si>
    <t>Cod_discipl</t>
  </si>
  <si>
    <t>COD_DISCIPL.</t>
  </si>
  <si>
    <t>Descr_discipl</t>
  </si>
  <si>
    <t>DESCR_DISCIPL.</t>
  </si>
  <si>
    <t>Local Health Unit</t>
  </si>
  <si>
    <t>superficie di vendita:</t>
  </si>
  <si>
    <t>1) non è superiore a mq. 150 nei comuni con popolazione fino a 10.000 abitanti;</t>
  </si>
  <si>
    <t>2) non è superiore a mq. 250 nei comuni con popolazione superiore a 10.000</t>
  </si>
  <si>
    <t>abitanti;</t>
  </si>
  <si>
    <t>compresa:</t>
  </si>
  <si>
    <t>1) tra mq. 151 e mq. 1.500 nei comuni con popolazione fino a 10.000 abitanti;</t>
  </si>
  <si>
    <t>2) tra mq. 251 e mq. 2.500 nei comuni con popolazione superiore a 10.000 abitanti;</t>
  </si>
  <si>
    <t>1) superiore a mq. 1.500 nei comuni con popolazione fino a 10.000 abitanti;</t>
  </si>
  <si>
    <t>2) superiore a mq. 2.500 nei comuni con popolazione superiore a 10.000 abitanti.</t>
  </si>
  <si>
    <t>classificato, ai sensi dell’articolo 4 del d.lgs. n. 114/1998, media o grande struttura di vendita,</t>
  </si>
  <si>
    <t>costituito da un unico edificio, comprendente uno o più spazi pedonali, dai quali si accede ad una</t>
  </si>
  <si>
    <t>pluralità   di   esercizi   commerciali   al   dettaglio   integrati,   eventualmente,   da   attività</t>
  </si>
  <si>
    <t>paracommerciali  e  di  servizio  e  ricavato  in  area  a destinazione  d’uso  commerciale  al</t>
  </si>
  <si>
    <t>dettaglio.</t>
  </si>
  <si>
    <t>costituito  da  uno  o  più  edifici  collegati  funzionalmente  da  percorsi  privati  pedonali  o</t>
  </si>
  <si>
    <t>veicolari  ricavati  in  area  a  destinazione  d’uso  commerciale  al  dettaglio  e  pertanto  non</t>
  </si>
  <si>
    <t>facenti  parte  di  vie  o  piazze  pubbliche,  di  cui  al comma  1  bis,  dai  quali  si  accede  a</t>
  </si>
  <si>
    <t>singoli  esercizi  commerciali  o  centri  commerciali.</t>
  </si>
  <si>
    <t>mento  commerciale  che  l’articolo  12 definisce    addensamenti    commerciali    urbani    ed    extrau</t>
  </si>
  <si>
    <t>rbani e    localizzazioni commerciali urbane non addensate, che si affacciano, in prevalenza, su vie o piazze</t>
  </si>
  <si>
    <t>urbane  e  che  possono  costituirsi  in  forma  associatae/o  societaria,  anche  a  capitale misto,  per  la  gestione  comune  di  servizi  e  di  azioni  di  promozione  e  marketing.</t>
  </si>
  <si>
    <t>Id_struttura</t>
  </si>
  <si>
    <t>ID_STRUTTURA</t>
  </si>
  <si>
    <t>Si</t>
  </si>
  <si>
    <t>Azienda</t>
  </si>
  <si>
    <t>AZIENDA</t>
  </si>
  <si>
    <t>Cod_struttura</t>
  </si>
  <si>
    <t>COD_STRUTTURA</t>
  </si>
  <si>
    <t>Denominazione</t>
  </si>
  <si>
    <t>DENOMINAZIONE</t>
  </si>
  <si>
    <t>Distretto</t>
  </si>
  <si>
    <t>DISTRETTO</t>
  </si>
  <si>
    <t>Denominazione_sede</t>
  </si>
  <si>
    <t>DENOMINAZIONE_SEDE</t>
  </si>
  <si>
    <t>INDIRIZZO</t>
  </si>
  <si>
    <t>COMUNE</t>
  </si>
  <si>
    <t>Azeinda_territorio</t>
  </si>
  <si>
    <t>AZEINDA_TERRITORIO</t>
  </si>
  <si>
    <t>Dataapertura</t>
  </si>
  <si>
    <t>DATAAPERTURA</t>
  </si>
  <si>
    <t>Datachiusura</t>
  </si>
  <si>
    <t>DATACHIUSURA</t>
  </si>
  <si>
    <t>Desc_tipo</t>
  </si>
  <si>
    <t>DESC_TIPO</t>
  </si>
  <si>
    <t>Sottotipo</t>
  </si>
  <si>
    <t>SOTTOTIPO</t>
  </si>
  <si>
    <t>Pubpriv</t>
  </si>
  <si>
    <t>PUBPRIV</t>
  </si>
  <si>
    <t>Multi</t>
  </si>
  <si>
    <t>MULTI</t>
  </si>
  <si>
    <t>Primary school</t>
  </si>
  <si>
    <t>Translation</t>
  </si>
  <si>
    <r>
      <t xml:space="preserve">a) </t>
    </r>
    <r>
      <rPr>
        <b/>
        <i/>
        <sz val="10"/>
        <color indexed="8"/>
        <rFont val="Arial"/>
        <family val="2"/>
      </rPr>
      <t>esercizi di vicinato.</t>
    </r>
    <r>
      <rPr>
        <i/>
        <sz val="10"/>
        <color indexed="8"/>
        <rFont val="Arial"/>
        <family val="2"/>
      </rPr>
      <t xml:space="preserve"> Sono gli esercizi la cui</t>
    </r>
  </si>
  <si>
    <r>
      <t xml:space="preserve">b) </t>
    </r>
    <r>
      <rPr>
        <b/>
        <i/>
        <sz val="10"/>
        <color indexed="8"/>
        <rFont val="Arial"/>
        <family val="2"/>
      </rPr>
      <t>medie strutture di vendita.</t>
    </r>
    <r>
      <rPr>
        <i/>
        <sz val="10"/>
        <color indexed="8"/>
        <rFont val="Arial"/>
        <family val="2"/>
      </rPr>
      <t xml:space="preserve"> Sono gli esercizi commerciali la cui superficie di vendita è</t>
    </r>
  </si>
  <si>
    <r>
      <t xml:space="preserve">c) </t>
    </r>
    <r>
      <rPr>
        <b/>
        <i/>
        <sz val="10"/>
        <color indexed="8"/>
        <rFont val="Arial"/>
        <family val="2"/>
      </rPr>
      <t>grandi strutture di vendita</t>
    </r>
    <r>
      <rPr>
        <i/>
        <sz val="10"/>
        <color indexed="8"/>
        <rFont val="Arial"/>
        <family val="2"/>
      </rPr>
      <t>. Sono gli esercizi commerciali la cui superficie di vendita è:</t>
    </r>
  </si>
  <si>
    <r>
      <t xml:space="preserve">Un </t>
    </r>
    <r>
      <rPr>
        <b/>
        <i/>
        <sz val="10"/>
        <color indexed="8"/>
        <rFont val="Arial"/>
        <family val="2"/>
      </rPr>
      <t>centro commerciale</t>
    </r>
    <r>
      <rPr>
        <i/>
        <sz val="10"/>
        <color indexed="8"/>
        <rFont val="Arial"/>
        <family val="2"/>
      </rPr>
      <t>, ai sensi dell'articolo 4, comma 1, lettera g) del decreto legislativo n. 114/1998, è una struttura fisico-funzionale concepita e organizzataunitariamente, a specifica destinazione d'uso commerciale, costituita da almeno due esercizi commerciali al dettaglio.</t>
    </r>
  </si>
  <si>
    <r>
      <t xml:space="preserve"> a) </t>
    </r>
    <r>
      <rPr>
        <b/>
        <i/>
        <sz val="10"/>
        <color indexed="8"/>
        <rFont val="Arial"/>
        <family val="2"/>
      </rPr>
      <t>centro commerciale classico</t>
    </r>
    <r>
      <rPr>
        <i/>
        <sz val="10"/>
        <color indexed="8"/>
        <rFont val="Arial"/>
        <family val="2"/>
      </rPr>
      <t>: è un insediamento commerciale</t>
    </r>
  </si>
  <si>
    <r>
      <t xml:space="preserve"> b)  </t>
    </r>
    <r>
      <rPr>
        <b/>
        <i/>
        <sz val="10"/>
        <color indexed="8"/>
        <rFont val="Arial"/>
        <family val="2"/>
      </rPr>
      <t>centro  commerciale  sequenziale</t>
    </r>
    <r>
      <rPr>
        <i/>
        <sz val="10"/>
        <color indexed="8"/>
        <rFont val="Arial"/>
        <family val="2"/>
      </rPr>
      <t>:  è  un  insediamento  commerciale classificato,  ai sensi  dell’articolo  4  del  d.lgs.  n.  114/1998,  media o  grande  struttura  di  vendita,</t>
    </r>
  </si>
  <si>
    <r>
      <t xml:space="preserve"> c)  </t>
    </r>
    <r>
      <rPr>
        <b/>
        <i/>
        <sz val="10"/>
        <color indexed="8"/>
        <rFont val="Arial"/>
        <family val="2"/>
      </rPr>
      <t>centro  commerciale  naturale</t>
    </r>
    <r>
      <rPr>
        <i/>
        <sz val="10"/>
        <color indexed="8"/>
        <rFont val="Arial"/>
        <family val="2"/>
      </rPr>
      <t>:  è  una  sequenza  di esercizi  commerciali  e  di  altre attività  di  servizio,  ubicati  nelle  zone  di  insedia</t>
    </r>
  </si>
  <si>
    <t>Tips:</t>
  </si>
  <si>
    <t>N° places occupied by farmers</t>
  </si>
  <si>
    <t>N° Free food and no food places</t>
  </si>
  <si>
    <t>N° free food places</t>
  </si>
  <si>
    <t>N° free  no food places</t>
  </si>
  <si>
    <t>N° free farmers places</t>
  </si>
  <si>
    <t>Total N° free places</t>
  </si>
  <si>
    <t>Total N° places occupied</t>
  </si>
  <si>
    <t>Total places</t>
  </si>
  <si>
    <t>ID</t>
  </si>
  <si>
    <t>Dataset Name</t>
  </si>
  <si>
    <t>What</t>
  </si>
  <si>
    <t>Who</t>
  </si>
  <si>
    <t>Note Topics</t>
  </si>
  <si>
    <t>Discussion</t>
  </si>
  <si>
    <t>Noise</t>
  </si>
  <si>
    <t>* Latitude/Longitude</t>
  </si>
  <si>
    <t>* Time</t>
  </si>
  <si>
    <t>* Model</t>
  </si>
  <si>
    <t>Air Quality</t>
  </si>
  <si>
    <t>Riccardo</t>
  </si>
  <si>
    <t>Lat/long provided</t>
  </si>
  <si>
    <t>23,000 timestamps between  Oct 15,2015 and Nov 22,2015</t>
  </si>
  <si>
    <t>Possibly not usable as time period is short and generally located outside of Turin</t>
  </si>
  <si>
    <t>ToBike Station Data</t>
  </si>
  <si>
    <t>Soren</t>
  </si>
  <si>
    <t>Lat/long provided, but needs to be normalized and unified across stations reporting multiple locations</t>
  </si>
  <si>
    <t>Valentina</t>
  </si>
  <si>
    <t>Timestamps exist that need to be normalized</t>
  </si>
  <si>
    <t>Dual model: macro bike use; with assumption that station-use is proportional to bike use in city, a micro-station-specific model on bike demand</t>
  </si>
  <si>
    <t>City Population</t>
  </si>
  <si>
    <t>Units in MarioMonte; Polygons of area</t>
  </si>
  <si>
    <t>Lorenzo</t>
  </si>
  <si>
    <t>Annual time</t>
  </si>
  <si>
    <t>need to know if stop is  in/out of area; and also centrality point of center to infer mean distance from station(s); average distance/population can be calculated per station</t>
  </si>
  <si>
    <t>Public Schools</t>
  </si>
  <si>
    <t>Street address provided; lat/long need to be searched (can be automated via google?)</t>
  </si>
  <si>
    <t>None provided, but year of construction exists so assume if construction &lt; 2015 then school is open and should be included in analysis</t>
  </si>
  <si>
    <t>Distance from bike station(s);</t>
  </si>
  <si>
    <t>Student Population</t>
  </si>
  <si>
    <t>Location doesn't seem available?</t>
  </si>
  <si>
    <t>By year, most recent 2012-13</t>
  </si>
  <si>
    <t>Can this data be used?  If student population can be linked to school location, this would be ideal (do bigger schools have bigger bike demand, or by kids schools vs youth schools?).  This data needs to be found to make dataset usable</t>
  </si>
  <si>
    <t>Annual, 2014</t>
  </si>
  <si>
    <t>General category defined, eg (non food, food, etc)</t>
  </si>
  <si>
    <t>Shopping Malls/Centers</t>
  </si>
  <si>
    <t>statistical code; address</t>
  </si>
  <si>
    <t>Number and types of commercial/social stores in shopping center</t>
  </si>
  <si>
    <t>Public Markets</t>
  </si>
  <si>
    <t>Sinja</t>
  </si>
  <si>
    <t>Address provided/Public Square; need to normalize to lat/long coordinates</t>
  </si>
  <si>
    <t>Descriptive frequency, eg, Mon/Tue/Weekly, etc; need to normalize to periods of activity and to create dataset for all applicable date periods of activity range</t>
  </si>
  <si>
    <t>Market location and activity times to correlate with models</t>
  </si>
  <si>
    <t>Public Bike Routes</t>
  </si>
  <si>
    <t>Public Bus Stops/Routes</t>
  </si>
  <si>
    <t>Extra: weather</t>
  </si>
  <si>
    <t>Weather</t>
  </si>
  <si>
    <t>None, but Turin specific (at airport)</t>
  </si>
  <si>
    <t>Covers previous 12 months, by day</t>
  </si>
  <si>
    <t>Daily weather stats used in macro-level model</t>
  </si>
  <si>
    <t>Address provided</t>
  </si>
  <si>
    <t>Opening/Closing date</t>
  </si>
  <si>
    <t>Location from stations.  Should operation times be inferred?</t>
  </si>
  <si>
    <t>Health Centers</t>
  </si>
  <si>
    <t>Hospitals</t>
  </si>
  <si>
    <t>Geographic polygons</t>
  </si>
  <si>
    <t>Annual</t>
  </si>
  <si>
    <t>Proximity of station to nearest bike path(s)?</t>
  </si>
  <si>
    <t>Routes/Shapes/Stop times, very detailed transactional data; probably can get location of stop and weight it by frequency.   This data set alone could be an interesting analysis…</t>
  </si>
  <si>
    <t>Lat/Long of stops</t>
  </si>
  <si>
    <t>Exact timestamp</t>
  </si>
  <si>
    <t>Time-correlated noise around stop; this dataset might be usefully applied elsewhere as a proxy for economic/social activity!  Dataset should be very easy to normalize for the model, but may add some comlexity on how to apply/interpret for what "noise" means; both fixed and mobile sensors (do we want one or both?)</t>
  </si>
  <si>
    <t>Medium/Large Commerce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</si>
</sst>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9"/>
      <color indexed="81"/>
      <name val="Tahoma"/>
      <family val="2"/>
    </font>
    <font>
      <b/>
      <sz val="9"/>
      <color indexed="81"/>
      <name val="Tahoma"/>
      <family val="2"/>
    </font>
    <font>
      <b/>
      <i/>
      <sz val="10"/>
      <color indexed="8"/>
      <name val="Arial"/>
      <family val="2"/>
    </font>
    <font>
      <i/>
      <sz val="10"/>
      <color indexed="8"/>
      <name val="Arial"/>
      <family val="2"/>
    </font>
    <font>
      <sz val="11"/>
      <color theme="0"/>
      <name val="Calibri"/>
      <family val="2"/>
      <scheme val="minor"/>
    </font>
    <font>
      <b/>
      <sz val="11"/>
      <color theme="0"/>
      <name val="Calibri"/>
      <family val="2"/>
      <scheme val="minor"/>
    </font>
    <font>
      <u/>
      <sz val="11"/>
      <color theme="10"/>
      <name val="Calibri"/>
      <family val="2"/>
      <scheme val="minor"/>
    </font>
    <font>
      <sz val="11"/>
      <color rgb="FF333333"/>
      <name val="Calibri"/>
      <family val="2"/>
      <scheme val="minor"/>
    </font>
    <font>
      <i/>
      <sz val="11"/>
      <color theme="1"/>
      <name val="Calibri"/>
      <family val="2"/>
      <scheme val="minor"/>
    </font>
    <font>
      <i/>
      <sz val="11"/>
      <color theme="0"/>
      <name val="Calibri"/>
      <family val="2"/>
      <scheme val="minor"/>
    </font>
    <font>
      <i/>
      <sz val="11"/>
      <color rgb="FF333333"/>
      <name val="Calibri"/>
      <family val="2"/>
      <scheme val="minor"/>
    </font>
    <font>
      <i/>
      <sz val="10"/>
      <color theme="1"/>
      <name val="Arial"/>
      <family val="2"/>
    </font>
    <font>
      <b/>
      <i/>
      <sz val="11"/>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0" fontId="6" fillId="2" borderId="0" xfId="0" applyFont="1" applyFill="1" applyAlignment="1">
      <alignment horizontal="center" vertical="center"/>
    </xf>
    <xf numFmtId="0" fontId="0" fillId="0" borderId="1" xfId="0" applyBorder="1" applyAlignment="1">
      <alignment horizontal="center" vertical="center"/>
    </xf>
    <xf numFmtId="0" fontId="7" fillId="0" borderId="1" xfId="1" applyBorder="1" applyAlignment="1">
      <alignment horizontal="center" vertical="center"/>
    </xf>
    <xf numFmtId="164" fontId="0" fillId="0" borderId="2" xfId="0" applyNumberFormat="1" applyBorder="1" applyAlignment="1">
      <alignment horizontal="center" vertical="center"/>
    </xf>
    <xf numFmtId="0" fontId="6" fillId="2" borderId="1" xfId="0" applyFont="1" applyFill="1" applyBorder="1" applyAlignment="1">
      <alignment horizontal="center" vertical="center"/>
    </xf>
    <xf numFmtId="0" fontId="0" fillId="0" borderId="0" xfId="0" applyFont="1" applyAlignment="1">
      <alignment horizontal="center" vertical="center"/>
    </xf>
    <xf numFmtId="0" fontId="5"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xf numFmtId="0" fontId="9" fillId="0" borderId="1" xfId="0" applyFont="1" applyBorder="1"/>
    <xf numFmtId="16" fontId="9" fillId="0" borderId="1" xfId="0" applyNumberFormat="1" applyFont="1" applyBorder="1"/>
    <xf numFmtId="0" fontId="10" fillId="2"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2" fillId="0" borderId="0" xfId="0" applyFont="1" applyAlignment="1">
      <alignment vertical="center"/>
    </xf>
    <xf numFmtId="0" fontId="13" fillId="0" borderId="0" xfId="0" applyFont="1"/>
    <xf numFmtId="0" fontId="0" fillId="4" borderId="0" xfId="0" applyFill="1"/>
    <xf numFmtId="0" fontId="0" fillId="5" borderId="0" xfId="0" applyFill="1"/>
    <xf numFmtId="0" fontId="0" fillId="0" borderId="0" xfId="0" applyFill="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1" Type="http://schemas.openxmlformats.org/officeDocument/2006/relationships/hyperlink" Target="http://www.dati.piemonte.it/catalogodati/dato/100654-.html" TargetMode="External"/><Relationship Id="rId12" Type="http://schemas.openxmlformats.org/officeDocument/2006/relationships/printerSettings" Target="../printerSettings/printerSettings1.bin"/><Relationship Id="rId1" Type="http://schemas.openxmlformats.org/officeDocument/2006/relationships/hyperlink" Target="https://userportal.smartdatanet.it/userportal/" TargetMode="External"/><Relationship Id="rId2" Type="http://schemas.openxmlformats.org/officeDocument/2006/relationships/hyperlink" Target="https://userportal.smartdatanet.it/userportal/" TargetMode="External"/><Relationship Id="rId3" Type="http://schemas.openxmlformats.org/officeDocument/2006/relationships/hyperlink" Target="http://aperto.comune.torino.it/?q=content/piste-ciclabili" TargetMode="External"/><Relationship Id="rId4" Type="http://schemas.openxmlformats.org/officeDocument/2006/relationships/hyperlink" Target="http://opendata.5t.torino.it/gtfs/" TargetMode="External"/><Relationship Id="rId5" Type="http://schemas.openxmlformats.org/officeDocument/2006/relationships/hyperlink" Target="https://userportal.smartdatanet.it/userportal/" TargetMode="External"/><Relationship Id="rId6" Type="http://schemas.openxmlformats.org/officeDocument/2006/relationships/hyperlink" Target="https://userportal.smartdatanet.it/userportal/" TargetMode="External"/><Relationship Id="rId7" Type="http://schemas.openxmlformats.org/officeDocument/2006/relationships/hyperlink" Target="https://userportal.smartdatanet.it/userportal/" TargetMode="External"/><Relationship Id="rId8" Type="http://schemas.openxmlformats.org/officeDocument/2006/relationships/hyperlink" Target="https://userportal.smartdatanet.it/userportal/" TargetMode="External"/><Relationship Id="rId9" Type="http://schemas.openxmlformats.org/officeDocument/2006/relationships/hyperlink" Target="https://userportal.smartdatanet.it/userportal/" TargetMode="External"/><Relationship Id="rId10" Type="http://schemas.openxmlformats.org/officeDocument/2006/relationships/hyperlink" Target="https://userportal.smartdatanet.it/userporta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topLeftCell="A30" workbookViewId="0">
      <selection activeCell="F35" sqref="F35"/>
    </sheetView>
  </sheetViews>
  <sheetFormatPr baseColWidth="10" defaultColWidth="8.83203125" defaultRowHeight="15" x14ac:dyDescent="0.2"/>
  <cols>
    <col min="1" max="1" width="3" bestFit="1" customWidth="1"/>
    <col min="2" max="2" width="38.5" bestFit="1" customWidth="1"/>
    <col min="3" max="3" width="24" customWidth="1"/>
    <col min="4" max="4" width="10.1640625" bestFit="1" customWidth="1"/>
    <col min="5" max="5" width="22.5" customWidth="1"/>
    <col min="6" max="6" width="45.6640625" customWidth="1"/>
  </cols>
  <sheetData>
    <row r="1" spans="1:6" x14ac:dyDescent="0.2">
      <c r="A1" t="s">
        <v>380</v>
      </c>
      <c r="B1" t="s">
        <v>381</v>
      </c>
      <c r="C1" t="s">
        <v>382</v>
      </c>
      <c r="D1" t="s">
        <v>383</v>
      </c>
      <c r="E1" t="s">
        <v>384</v>
      </c>
      <c r="F1" t="s">
        <v>385</v>
      </c>
    </row>
    <row r="2" spans="1:6" x14ac:dyDescent="0.2">
      <c r="A2">
        <v>12</v>
      </c>
      <c r="B2" t="s">
        <v>37</v>
      </c>
      <c r="C2" t="s">
        <v>424</v>
      </c>
      <c r="D2" t="s">
        <v>391</v>
      </c>
      <c r="E2" t="s">
        <v>387</v>
      </c>
      <c r="F2" t="s">
        <v>436</v>
      </c>
    </row>
    <row r="3" spans="1:6" x14ac:dyDescent="0.2">
      <c r="A3">
        <v>1</v>
      </c>
      <c r="E3" t="s">
        <v>388</v>
      </c>
      <c r="F3" t="s">
        <v>441</v>
      </c>
    </row>
    <row r="4" spans="1:6" x14ac:dyDescent="0.2">
      <c r="A4">
        <v>1</v>
      </c>
      <c r="E4" t="s">
        <v>389</v>
      </c>
      <c r="F4" t="s">
        <v>442</v>
      </c>
    </row>
    <row r="5" spans="1:6" x14ac:dyDescent="0.2">
      <c r="A5">
        <v>13</v>
      </c>
      <c r="B5" t="s">
        <v>39</v>
      </c>
      <c r="C5" t="s">
        <v>425</v>
      </c>
      <c r="D5" t="s">
        <v>391</v>
      </c>
      <c r="E5" t="s">
        <v>387</v>
      </c>
      <c r="F5" t="s">
        <v>440</v>
      </c>
    </row>
    <row r="6" spans="1:6" x14ac:dyDescent="0.2">
      <c r="A6">
        <v>2</v>
      </c>
      <c r="E6" t="s">
        <v>388</v>
      </c>
      <c r="F6" t="s">
        <v>393</v>
      </c>
    </row>
    <row r="7" spans="1:6" x14ac:dyDescent="0.2">
      <c r="A7">
        <v>2</v>
      </c>
      <c r="E7" t="s">
        <v>389</v>
      </c>
      <c r="F7" t="s">
        <v>394</v>
      </c>
    </row>
    <row r="8" spans="1:6" x14ac:dyDescent="0.2">
      <c r="A8">
        <v>2</v>
      </c>
      <c r="B8" t="s">
        <v>10</v>
      </c>
      <c r="C8" t="s">
        <v>390</v>
      </c>
      <c r="D8" t="s">
        <v>403</v>
      </c>
      <c r="E8" t="s">
        <v>387</v>
      </c>
      <c r="F8" t="s">
        <v>392</v>
      </c>
    </row>
    <row r="9" spans="1:6" x14ac:dyDescent="0.2">
      <c r="A9">
        <v>3</v>
      </c>
      <c r="E9" t="s">
        <v>388</v>
      </c>
      <c r="F9" t="s">
        <v>399</v>
      </c>
    </row>
    <row r="10" spans="1:6" x14ac:dyDescent="0.2">
      <c r="A10">
        <v>3</v>
      </c>
      <c r="E10" t="s">
        <v>389</v>
      </c>
      <c r="F10" t="s">
        <v>400</v>
      </c>
    </row>
    <row r="11" spans="1:6" x14ac:dyDescent="0.2">
      <c r="A11">
        <v>4</v>
      </c>
      <c r="B11" t="s">
        <v>7</v>
      </c>
      <c r="C11" t="s">
        <v>401</v>
      </c>
      <c r="D11" t="s">
        <v>403</v>
      </c>
      <c r="E11" t="s">
        <v>387</v>
      </c>
      <c r="F11" t="s">
        <v>402</v>
      </c>
    </row>
    <row r="12" spans="1:6" x14ac:dyDescent="0.2">
      <c r="A12">
        <v>4</v>
      </c>
      <c r="E12" t="s">
        <v>388</v>
      </c>
      <c r="F12" t="s">
        <v>404</v>
      </c>
    </row>
    <row r="13" spans="1:6" x14ac:dyDescent="0.2">
      <c r="A13">
        <v>4</v>
      </c>
      <c r="E13" t="s">
        <v>389</v>
      </c>
      <c r="F13" t="s">
        <v>405</v>
      </c>
    </row>
    <row r="14" spans="1:6" x14ac:dyDescent="0.2">
      <c r="A14">
        <v>7</v>
      </c>
      <c r="B14" t="s">
        <v>22</v>
      </c>
      <c r="C14" t="s">
        <v>443</v>
      </c>
      <c r="D14" t="s">
        <v>420</v>
      </c>
      <c r="E14" t="s">
        <v>387</v>
      </c>
      <c r="F14" t="s">
        <v>407</v>
      </c>
    </row>
    <row r="15" spans="1:6" x14ac:dyDescent="0.2">
      <c r="A15">
        <v>5</v>
      </c>
      <c r="E15" t="s">
        <v>388</v>
      </c>
      <c r="F15" t="s">
        <v>408</v>
      </c>
    </row>
    <row r="16" spans="1:6" x14ac:dyDescent="0.2">
      <c r="A16">
        <v>5</v>
      </c>
      <c r="E16" t="s">
        <v>389</v>
      </c>
      <c r="F16" t="s">
        <v>409</v>
      </c>
    </row>
    <row r="17" spans="1:6" x14ac:dyDescent="0.2">
      <c r="A17">
        <v>8</v>
      </c>
      <c r="B17" t="s">
        <v>24</v>
      </c>
      <c r="C17" t="s">
        <v>416</v>
      </c>
      <c r="D17" t="s">
        <v>420</v>
      </c>
      <c r="E17" t="s">
        <v>387</v>
      </c>
      <c r="F17" t="s">
        <v>417</v>
      </c>
    </row>
    <row r="18" spans="1:6" x14ac:dyDescent="0.2">
      <c r="A18">
        <v>6</v>
      </c>
      <c r="E18" t="s">
        <v>388</v>
      </c>
      <c r="F18" t="s">
        <v>412</v>
      </c>
    </row>
    <row r="19" spans="1:6" x14ac:dyDescent="0.2">
      <c r="A19">
        <v>6</v>
      </c>
      <c r="E19" t="s">
        <v>389</v>
      </c>
      <c r="F19" t="s">
        <v>413</v>
      </c>
    </row>
    <row r="20" spans="1:6" x14ac:dyDescent="0.2">
      <c r="A20">
        <v>9</v>
      </c>
      <c r="B20" t="s">
        <v>27</v>
      </c>
      <c r="C20" t="s">
        <v>419</v>
      </c>
      <c r="D20" t="s">
        <v>420</v>
      </c>
      <c r="E20" t="s">
        <v>387</v>
      </c>
      <c r="F20" t="s">
        <v>421</v>
      </c>
    </row>
    <row r="21" spans="1:6" x14ac:dyDescent="0.2">
      <c r="A21">
        <v>7</v>
      </c>
      <c r="E21" t="s">
        <v>388</v>
      </c>
      <c r="F21" t="s">
        <v>414</v>
      </c>
    </row>
    <row r="22" spans="1:6" x14ac:dyDescent="0.2">
      <c r="A22">
        <v>7</v>
      </c>
      <c r="E22" t="s">
        <v>389</v>
      </c>
      <c r="F22" t="s">
        <v>415</v>
      </c>
    </row>
    <row r="23" spans="1:6" x14ac:dyDescent="0.2">
      <c r="A23">
        <v>3</v>
      </c>
      <c r="B23" t="s">
        <v>4</v>
      </c>
      <c r="C23" t="s">
        <v>395</v>
      </c>
      <c r="D23" t="s">
        <v>396</v>
      </c>
      <c r="E23" t="s">
        <v>387</v>
      </c>
      <c r="F23" t="s">
        <v>397</v>
      </c>
    </row>
    <row r="24" spans="1:6" x14ac:dyDescent="0.2">
      <c r="A24">
        <v>8</v>
      </c>
      <c r="E24" t="s">
        <v>388</v>
      </c>
      <c r="F24" t="s">
        <v>414</v>
      </c>
    </row>
    <row r="25" spans="1:6" x14ac:dyDescent="0.2">
      <c r="A25">
        <v>8</v>
      </c>
      <c r="E25" t="s">
        <v>389</v>
      </c>
      <c r="F25" t="s">
        <v>418</v>
      </c>
    </row>
    <row r="26" spans="1:6" x14ac:dyDescent="0.2">
      <c r="A26">
        <v>14</v>
      </c>
      <c r="B26" t="s">
        <v>426</v>
      </c>
      <c r="C26" t="s">
        <v>427</v>
      </c>
      <c r="D26" t="s">
        <v>396</v>
      </c>
      <c r="E26" t="s">
        <v>387</v>
      </c>
      <c r="F26" t="s">
        <v>428</v>
      </c>
    </row>
    <row r="27" spans="1:6" x14ac:dyDescent="0.2">
      <c r="A27">
        <v>9</v>
      </c>
      <c r="E27" t="s">
        <v>388</v>
      </c>
      <c r="F27" t="s">
        <v>422</v>
      </c>
    </row>
    <row r="28" spans="1:6" x14ac:dyDescent="0.2">
      <c r="A28">
        <v>9</v>
      </c>
      <c r="E28" t="s">
        <v>389</v>
      </c>
      <c r="F28" t="s">
        <v>423</v>
      </c>
    </row>
    <row r="29" spans="1:6" x14ac:dyDescent="0.2">
      <c r="A29">
        <v>5</v>
      </c>
      <c r="B29" t="s">
        <v>15</v>
      </c>
      <c r="C29" t="s">
        <v>406</v>
      </c>
      <c r="D29" t="s">
        <v>398</v>
      </c>
      <c r="E29" t="s">
        <v>387</v>
      </c>
      <c r="F29" s="19" t="s">
        <v>407</v>
      </c>
    </row>
    <row r="30" spans="1:6" x14ac:dyDescent="0.2">
      <c r="A30">
        <v>10</v>
      </c>
      <c r="E30" t="s">
        <v>388</v>
      </c>
      <c r="F30" t="s">
        <v>432</v>
      </c>
    </row>
    <row r="31" spans="1:6" x14ac:dyDescent="0.2">
      <c r="A31">
        <v>10</v>
      </c>
      <c r="E31" t="s">
        <v>389</v>
      </c>
      <c r="F31" t="s">
        <v>433</v>
      </c>
    </row>
    <row r="32" spans="1:6" x14ac:dyDescent="0.2">
      <c r="A32">
        <v>6</v>
      </c>
      <c r="B32" t="s">
        <v>19</v>
      </c>
      <c r="C32" t="s">
        <v>410</v>
      </c>
      <c r="D32" t="s">
        <v>398</v>
      </c>
      <c r="E32" t="s">
        <v>387</v>
      </c>
      <c r="F32" t="s">
        <v>411</v>
      </c>
    </row>
    <row r="33" spans="1:6" x14ac:dyDescent="0.2">
      <c r="A33">
        <v>11</v>
      </c>
      <c r="E33" t="s">
        <v>388</v>
      </c>
      <c r="F33" t="s">
        <v>432</v>
      </c>
    </row>
    <row r="34" spans="1:6" x14ac:dyDescent="0.2">
      <c r="A34">
        <v>11</v>
      </c>
      <c r="E34" t="s">
        <v>389</v>
      </c>
      <c r="F34" t="s">
        <v>433</v>
      </c>
    </row>
    <row r="35" spans="1:6" x14ac:dyDescent="0.2">
      <c r="A35">
        <v>10</v>
      </c>
      <c r="B35" t="s">
        <v>31</v>
      </c>
      <c r="C35" t="s">
        <v>435</v>
      </c>
      <c r="D35" t="s">
        <v>398</v>
      </c>
      <c r="E35" t="s">
        <v>387</v>
      </c>
      <c r="F35" s="20" t="s">
        <v>431</v>
      </c>
    </row>
    <row r="36" spans="1:6" x14ac:dyDescent="0.2">
      <c r="A36">
        <v>12</v>
      </c>
      <c r="E36" t="s">
        <v>388</v>
      </c>
      <c r="F36" t="s">
        <v>437</v>
      </c>
    </row>
    <row r="37" spans="1:6" x14ac:dyDescent="0.2">
      <c r="A37">
        <v>12</v>
      </c>
      <c r="E37" t="s">
        <v>389</v>
      </c>
      <c r="F37" t="s">
        <v>438</v>
      </c>
    </row>
    <row r="38" spans="1:6" x14ac:dyDescent="0.2">
      <c r="A38">
        <v>11</v>
      </c>
      <c r="B38" t="s">
        <v>34</v>
      </c>
      <c r="C38" t="s">
        <v>434</v>
      </c>
      <c r="D38" t="s">
        <v>398</v>
      </c>
      <c r="E38" t="s">
        <v>387</v>
      </c>
      <c r="F38" t="s">
        <v>431</v>
      </c>
    </row>
    <row r="39" spans="1:6" x14ac:dyDescent="0.2">
      <c r="A39">
        <v>13</v>
      </c>
      <c r="E39" t="s">
        <v>388</v>
      </c>
      <c r="F39" t="s">
        <v>441</v>
      </c>
    </row>
    <row r="40" spans="1:6" x14ac:dyDescent="0.2">
      <c r="A40">
        <v>13</v>
      </c>
      <c r="E40" t="s">
        <v>389</v>
      </c>
      <c r="F40" t="s">
        <v>439</v>
      </c>
    </row>
    <row r="41" spans="1:6" x14ac:dyDescent="0.2">
      <c r="A41">
        <v>1</v>
      </c>
      <c r="B41" t="s">
        <v>3</v>
      </c>
      <c r="C41" t="s">
        <v>386</v>
      </c>
      <c r="D41" s="18"/>
      <c r="E41" t="s">
        <v>387</v>
      </c>
      <c r="F41" t="s">
        <v>392</v>
      </c>
    </row>
    <row r="42" spans="1:6" x14ac:dyDescent="0.2">
      <c r="A42">
        <v>14</v>
      </c>
      <c r="E42" t="s">
        <v>388</v>
      </c>
      <c r="F42" t="s">
        <v>429</v>
      </c>
    </row>
    <row r="43" spans="1:6" x14ac:dyDescent="0.2">
      <c r="A43">
        <v>14</v>
      </c>
      <c r="E43" t="s">
        <v>389</v>
      </c>
      <c r="F43" t="s">
        <v>430</v>
      </c>
    </row>
  </sheetData>
  <autoFilter ref="A1:F43"/>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7"/>
  <sheetViews>
    <sheetView showGridLines="0" topLeftCell="A22" workbookViewId="0">
      <selection activeCell="A35" sqref="A35"/>
    </sheetView>
  </sheetViews>
  <sheetFormatPr baseColWidth="10" defaultColWidth="44.33203125" defaultRowHeight="15" x14ac:dyDescent="0.2"/>
  <cols>
    <col min="1" max="1" width="29.83203125" style="11" customWidth="1"/>
  </cols>
  <sheetData>
    <row r="1" spans="1:7" x14ac:dyDescent="0.2">
      <c r="A1" s="14" t="s">
        <v>363</v>
      </c>
      <c r="B1" s="9" t="s">
        <v>46</v>
      </c>
      <c r="C1" s="9" t="s">
        <v>47</v>
      </c>
      <c r="D1" s="9" t="s">
        <v>48</v>
      </c>
      <c r="E1" s="9" t="s">
        <v>49</v>
      </c>
      <c r="F1" s="9" t="s">
        <v>50</v>
      </c>
      <c r="G1" s="14" t="s">
        <v>51</v>
      </c>
    </row>
    <row r="2" spans="1:7" x14ac:dyDescent="0.2">
      <c r="A2" s="15"/>
      <c r="B2" s="10" t="s">
        <v>113</v>
      </c>
      <c r="C2" s="10" t="s">
        <v>138</v>
      </c>
      <c r="D2" s="10" t="s">
        <v>139</v>
      </c>
      <c r="E2" s="10">
        <v>1</v>
      </c>
      <c r="F2" s="10" t="s">
        <v>55</v>
      </c>
      <c r="G2" s="15" t="s">
        <v>59</v>
      </c>
    </row>
    <row r="3" spans="1:7" x14ac:dyDescent="0.2">
      <c r="A3" s="15"/>
      <c r="B3" s="10" t="s">
        <v>140</v>
      </c>
      <c r="C3" s="10" t="s">
        <v>138</v>
      </c>
      <c r="D3" s="10" t="s">
        <v>200</v>
      </c>
      <c r="E3" s="10">
        <v>2</v>
      </c>
      <c r="F3" s="10" t="s">
        <v>55</v>
      </c>
      <c r="G3" s="15" t="s">
        <v>59</v>
      </c>
    </row>
    <row r="4" spans="1:7" x14ac:dyDescent="0.2">
      <c r="A4" s="15"/>
      <c r="B4" s="10" t="s">
        <v>103</v>
      </c>
      <c r="C4" s="10" t="s">
        <v>138</v>
      </c>
      <c r="D4" s="10" t="s">
        <v>103</v>
      </c>
      <c r="E4" s="10">
        <v>3</v>
      </c>
      <c r="F4" s="10" t="s">
        <v>55</v>
      </c>
      <c r="G4" s="15" t="s">
        <v>59</v>
      </c>
    </row>
    <row r="5" spans="1:7" x14ac:dyDescent="0.2">
      <c r="A5" s="15"/>
      <c r="B5" s="10" t="s">
        <v>160</v>
      </c>
      <c r="C5" s="10" t="s">
        <v>138</v>
      </c>
      <c r="D5" s="10" t="s">
        <v>201</v>
      </c>
      <c r="E5" s="10">
        <v>4</v>
      </c>
      <c r="F5" s="10" t="s">
        <v>55</v>
      </c>
      <c r="G5" s="15" t="s">
        <v>59</v>
      </c>
    </row>
    <row r="6" spans="1:7" x14ac:dyDescent="0.2">
      <c r="A6" s="15"/>
      <c r="B6" s="10" t="s">
        <v>161</v>
      </c>
      <c r="C6" s="10" t="s">
        <v>138</v>
      </c>
      <c r="D6" s="10" t="s">
        <v>202</v>
      </c>
      <c r="E6" s="10">
        <v>5</v>
      </c>
      <c r="F6" s="10" t="s">
        <v>55</v>
      </c>
      <c r="G6" s="15" t="s">
        <v>59</v>
      </c>
    </row>
    <row r="7" spans="1:7" x14ac:dyDescent="0.2">
      <c r="A7" s="15"/>
      <c r="B7" s="10" t="s">
        <v>105</v>
      </c>
      <c r="C7" s="10" t="s">
        <v>138</v>
      </c>
      <c r="D7" s="10" t="s">
        <v>203</v>
      </c>
      <c r="E7" s="10">
        <v>6</v>
      </c>
      <c r="F7" s="10" t="s">
        <v>55</v>
      </c>
      <c r="G7" s="15" t="s">
        <v>59</v>
      </c>
    </row>
    <row r="8" spans="1:7" ht="30" x14ac:dyDescent="0.2">
      <c r="A8" s="15" t="s">
        <v>240</v>
      </c>
      <c r="B8" s="10" t="s">
        <v>162</v>
      </c>
      <c r="C8" s="10" t="s">
        <v>138</v>
      </c>
      <c r="D8" s="10" t="s">
        <v>204</v>
      </c>
      <c r="E8" s="10">
        <v>7</v>
      </c>
      <c r="F8" s="10" t="s">
        <v>55</v>
      </c>
      <c r="G8" s="15" t="s">
        <v>59</v>
      </c>
    </row>
    <row r="9" spans="1:7" ht="30" x14ac:dyDescent="0.2">
      <c r="A9" s="15" t="s">
        <v>241</v>
      </c>
      <c r="B9" s="10" t="s">
        <v>163</v>
      </c>
      <c r="C9" s="10" t="s">
        <v>138</v>
      </c>
      <c r="D9" s="10" t="s">
        <v>205</v>
      </c>
      <c r="E9" s="10">
        <v>8</v>
      </c>
      <c r="F9" s="10" t="s">
        <v>55</v>
      </c>
      <c r="G9" s="15" t="s">
        <v>59</v>
      </c>
    </row>
    <row r="10" spans="1:7" ht="30" x14ac:dyDescent="0.2">
      <c r="A10" s="15" t="s">
        <v>242</v>
      </c>
      <c r="B10" s="10" t="s">
        <v>164</v>
      </c>
      <c r="C10" s="10" t="s">
        <v>138</v>
      </c>
      <c r="D10" s="10" t="s">
        <v>206</v>
      </c>
      <c r="E10" s="10">
        <v>9</v>
      </c>
      <c r="F10" s="10" t="s">
        <v>55</v>
      </c>
      <c r="G10" s="15" t="s">
        <v>59</v>
      </c>
    </row>
    <row r="11" spans="1:7" x14ac:dyDescent="0.2">
      <c r="A11" s="15"/>
      <c r="B11" s="10" t="s">
        <v>165</v>
      </c>
      <c r="C11" s="10" t="s">
        <v>138</v>
      </c>
      <c r="D11" s="10" t="s">
        <v>207</v>
      </c>
      <c r="E11" s="10">
        <v>10</v>
      </c>
      <c r="F11" s="10" t="s">
        <v>55</v>
      </c>
      <c r="G11" s="15" t="s">
        <v>59</v>
      </c>
    </row>
    <row r="12" spans="1:7" ht="45" x14ac:dyDescent="0.2">
      <c r="A12" s="15" t="s">
        <v>243</v>
      </c>
      <c r="B12" s="10" t="s">
        <v>166</v>
      </c>
      <c r="C12" s="10" t="s">
        <v>138</v>
      </c>
      <c r="D12" s="10" t="s">
        <v>208</v>
      </c>
      <c r="E12" s="10">
        <v>11</v>
      </c>
      <c r="F12" s="10" t="s">
        <v>55</v>
      </c>
      <c r="G12" s="15" t="s">
        <v>59</v>
      </c>
    </row>
    <row r="13" spans="1:7" ht="45" x14ac:dyDescent="0.2">
      <c r="A13" s="15" t="s">
        <v>244</v>
      </c>
      <c r="B13" s="10" t="s">
        <v>167</v>
      </c>
      <c r="C13" s="10" t="s">
        <v>138</v>
      </c>
      <c r="D13" s="10" t="s">
        <v>209</v>
      </c>
      <c r="E13" s="10">
        <v>12</v>
      </c>
      <c r="F13" s="10" t="s">
        <v>55</v>
      </c>
      <c r="G13" s="15" t="s">
        <v>59</v>
      </c>
    </row>
    <row r="14" spans="1:7" ht="45" x14ac:dyDescent="0.2">
      <c r="A14" s="15" t="s">
        <v>245</v>
      </c>
      <c r="B14" s="10" t="s">
        <v>168</v>
      </c>
      <c r="C14" s="10" t="s">
        <v>138</v>
      </c>
      <c r="D14" s="10" t="s">
        <v>210</v>
      </c>
      <c r="E14" s="10">
        <v>13</v>
      </c>
      <c r="F14" s="10" t="s">
        <v>55</v>
      </c>
      <c r="G14" s="15" t="s">
        <v>59</v>
      </c>
    </row>
    <row r="15" spans="1:7" x14ac:dyDescent="0.2">
      <c r="A15" s="15"/>
      <c r="B15" s="10" t="s">
        <v>169</v>
      </c>
      <c r="C15" s="10" t="s">
        <v>138</v>
      </c>
      <c r="D15" s="10" t="s">
        <v>211</v>
      </c>
      <c r="E15" s="10">
        <v>14</v>
      </c>
      <c r="F15" s="10" t="s">
        <v>55</v>
      </c>
      <c r="G15" s="15" t="s">
        <v>59</v>
      </c>
    </row>
    <row r="16" spans="1:7" ht="30" x14ac:dyDescent="0.2">
      <c r="A16" s="15" t="s">
        <v>246</v>
      </c>
      <c r="B16" s="10" t="s">
        <v>170</v>
      </c>
      <c r="C16" s="10" t="s">
        <v>138</v>
      </c>
      <c r="D16" s="10" t="s">
        <v>212</v>
      </c>
      <c r="E16" s="10">
        <v>15</v>
      </c>
      <c r="F16" s="10" t="s">
        <v>55</v>
      </c>
      <c r="G16" s="15" t="s">
        <v>59</v>
      </c>
    </row>
    <row r="17" spans="1:7" ht="30" x14ac:dyDescent="0.2">
      <c r="A17" s="15" t="s">
        <v>247</v>
      </c>
      <c r="B17" s="10" t="s">
        <v>171</v>
      </c>
      <c r="C17" s="10" t="s">
        <v>138</v>
      </c>
      <c r="D17" s="10" t="s">
        <v>213</v>
      </c>
      <c r="E17" s="10">
        <v>16</v>
      </c>
      <c r="F17" s="10" t="s">
        <v>55</v>
      </c>
      <c r="G17" s="15" t="s">
        <v>59</v>
      </c>
    </row>
    <row r="18" spans="1:7" ht="30" x14ac:dyDescent="0.2">
      <c r="A18" s="15" t="s">
        <v>248</v>
      </c>
      <c r="B18" s="10" t="s">
        <v>172</v>
      </c>
      <c r="C18" s="10" t="s">
        <v>138</v>
      </c>
      <c r="D18" s="10" t="s">
        <v>214</v>
      </c>
      <c r="E18" s="10">
        <v>17</v>
      </c>
      <c r="F18" s="10" t="s">
        <v>55</v>
      </c>
      <c r="G18" s="15" t="s">
        <v>59</v>
      </c>
    </row>
    <row r="19" spans="1:7" x14ac:dyDescent="0.2">
      <c r="A19" s="15"/>
      <c r="B19" s="10" t="s">
        <v>173</v>
      </c>
      <c r="C19" s="10" t="s">
        <v>138</v>
      </c>
      <c r="D19" s="10" t="s">
        <v>215</v>
      </c>
      <c r="E19" s="10">
        <v>18</v>
      </c>
      <c r="F19" s="10" t="s">
        <v>55</v>
      </c>
      <c r="G19" s="15" t="s">
        <v>59</v>
      </c>
    </row>
    <row r="20" spans="1:7" x14ac:dyDescent="0.2">
      <c r="A20" s="15"/>
      <c r="B20" s="10" t="s">
        <v>174</v>
      </c>
      <c r="C20" s="10" t="s">
        <v>138</v>
      </c>
      <c r="D20" s="10" t="s">
        <v>216</v>
      </c>
      <c r="E20" s="10">
        <v>19</v>
      </c>
      <c r="F20" s="10" t="s">
        <v>55</v>
      </c>
      <c r="G20" s="15" t="s">
        <v>59</v>
      </c>
    </row>
    <row r="21" spans="1:7" ht="30" x14ac:dyDescent="0.2">
      <c r="A21" s="15"/>
      <c r="B21" s="10" t="s">
        <v>175</v>
      </c>
      <c r="C21" s="10" t="s">
        <v>138</v>
      </c>
      <c r="D21" s="10" t="s">
        <v>217</v>
      </c>
      <c r="E21" s="10">
        <v>20</v>
      </c>
      <c r="F21" s="10" t="s">
        <v>55</v>
      </c>
      <c r="G21" s="15" t="s">
        <v>59</v>
      </c>
    </row>
    <row r="22" spans="1:7" x14ac:dyDescent="0.2">
      <c r="A22" s="15"/>
      <c r="B22" s="10" t="s">
        <v>176</v>
      </c>
      <c r="C22" s="10" t="s">
        <v>138</v>
      </c>
      <c r="D22" s="10" t="s">
        <v>218</v>
      </c>
      <c r="E22" s="10">
        <v>21</v>
      </c>
      <c r="F22" s="10" t="s">
        <v>55</v>
      </c>
      <c r="G22" s="15" t="s">
        <v>59</v>
      </c>
    </row>
    <row r="23" spans="1:7" x14ac:dyDescent="0.2">
      <c r="A23" s="15"/>
      <c r="B23" s="10" t="s">
        <v>177</v>
      </c>
      <c r="C23" s="10" t="s">
        <v>138</v>
      </c>
      <c r="D23" s="10" t="s">
        <v>219</v>
      </c>
      <c r="E23" s="10">
        <v>22</v>
      </c>
      <c r="F23" s="10" t="s">
        <v>55</v>
      </c>
      <c r="G23" s="15" t="s">
        <v>59</v>
      </c>
    </row>
    <row r="24" spans="1:7" ht="30" x14ac:dyDescent="0.2">
      <c r="A24" s="15" t="s">
        <v>249</v>
      </c>
      <c r="B24" s="10" t="s">
        <v>178</v>
      </c>
      <c r="C24" s="10" t="s">
        <v>138</v>
      </c>
      <c r="D24" s="10" t="s">
        <v>220</v>
      </c>
      <c r="E24" s="10">
        <v>23</v>
      </c>
      <c r="F24" s="10" t="s">
        <v>55</v>
      </c>
      <c r="G24" s="15" t="s">
        <v>59</v>
      </c>
    </row>
    <row r="25" spans="1:7" x14ac:dyDescent="0.2">
      <c r="A25" s="15"/>
      <c r="B25" s="10" t="s">
        <v>179</v>
      </c>
      <c r="C25" s="10" t="s">
        <v>138</v>
      </c>
      <c r="D25" s="10" t="s">
        <v>221</v>
      </c>
      <c r="E25" s="10">
        <v>24</v>
      </c>
      <c r="F25" s="10" t="s">
        <v>55</v>
      </c>
      <c r="G25" s="15" t="s">
        <v>59</v>
      </c>
    </row>
    <row r="26" spans="1:7" x14ac:dyDescent="0.2">
      <c r="A26" s="15"/>
      <c r="B26" s="10" t="s">
        <v>180</v>
      </c>
      <c r="C26" s="10" t="s">
        <v>138</v>
      </c>
      <c r="D26" s="10" t="s">
        <v>222</v>
      </c>
      <c r="E26" s="10">
        <v>25</v>
      </c>
      <c r="F26" s="10" t="s">
        <v>55</v>
      </c>
      <c r="G26" s="15" t="s">
        <v>59</v>
      </c>
    </row>
    <row r="27" spans="1:7" x14ac:dyDescent="0.2">
      <c r="A27" s="15"/>
      <c r="B27" s="10" t="s">
        <v>181</v>
      </c>
      <c r="C27" s="10" t="s">
        <v>138</v>
      </c>
      <c r="D27" s="10" t="s">
        <v>223</v>
      </c>
      <c r="E27" s="10">
        <v>26</v>
      </c>
      <c r="F27" s="10" t="s">
        <v>55</v>
      </c>
      <c r="G27" s="15" t="s">
        <v>59</v>
      </c>
    </row>
    <row r="28" spans="1:7" x14ac:dyDescent="0.2">
      <c r="A28" s="15"/>
      <c r="B28" s="10" t="s">
        <v>182</v>
      </c>
      <c r="C28" s="10" t="s">
        <v>138</v>
      </c>
      <c r="D28" s="10" t="s">
        <v>224</v>
      </c>
      <c r="E28" s="10">
        <v>27</v>
      </c>
      <c r="F28" s="10" t="s">
        <v>55</v>
      </c>
      <c r="G28" s="15" t="s">
        <v>59</v>
      </c>
    </row>
    <row r="29" spans="1:7" ht="30" x14ac:dyDescent="0.2">
      <c r="A29" s="15"/>
      <c r="B29" s="10" t="s">
        <v>183</v>
      </c>
      <c r="C29" s="10" t="s">
        <v>138</v>
      </c>
      <c r="D29" s="10" t="s">
        <v>225</v>
      </c>
      <c r="E29" s="10">
        <v>28</v>
      </c>
      <c r="F29" s="10" t="s">
        <v>55</v>
      </c>
      <c r="G29" s="15" t="s">
        <v>59</v>
      </c>
    </row>
    <row r="30" spans="1:7" x14ac:dyDescent="0.2">
      <c r="A30" s="15"/>
      <c r="B30" s="10" t="s">
        <v>184</v>
      </c>
      <c r="C30" s="10" t="s">
        <v>138</v>
      </c>
      <c r="D30" s="10" t="s">
        <v>226</v>
      </c>
      <c r="E30" s="10">
        <v>29</v>
      </c>
      <c r="F30" s="10" t="s">
        <v>55</v>
      </c>
      <c r="G30" s="15" t="s">
        <v>59</v>
      </c>
    </row>
    <row r="31" spans="1:7" x14ac:dyDescent="0.2">
      <c r="A31" s="15"/>
      <c r="B31" s="10" t="s">
        <v>185</v>
      </c>
      <c r="C31" s="10" t="s">
        <v>138</v>
      </c>
      <c r="D31" s="10" t="s">
        <v>227</v>
      </c>
      <c r="E31" s="10">
        <v>30</v>
      </c>
      <c r="F31" s="10" t="s">
        <v>55</v>
      </c>
      <c r="G31" s="15" t="s">
        <v>59</v>
      </c>
    </row>
    <row r="32" spans="1:7" x14ac:dyDescent="0.2">
      <c r="A32" s="15"/>
      <c r="B32" s="10" t="s">
        <v>186</v>
      </c>
      <c r="C32" s="10" t="s">
        <v>138</v>
      </c>
      <c r="D32" s="10" t="s">
        <v>186</v>
      </c>
      <c r="E32" s="10">
        <v>31</v>
      </c>
      <c r="F32" s="10" t="s">
        <v>55</v>
      </c>
      <c r="G32" s="15" t="s">
        <v>59</v>
      </c>
    </row>
    <row r="33" spans="1:7" x14ac:dyDescent="0.2">
      <c r="A33" s="15"/>
      <c r="B33" s="10" t="s">
        <v>187</v>
      </c>
      <c r="C33" s="10" t="s">
        <v>138</v>
      </c>
      <c r="D33" s="10" t="s">
        <v>228</v>
      </c>
      <c r="E33" s="10">
        <v>32</v>
      </c>
      <c r="F33" s="10" t="s">
        <v>55</v>
      </c>
      <c r="G33" s="15" t="s">
        <v>59</v>
      </c>
    </row>
    <row r="34" spans="1:7" x14ac:dyDescent="0.2">
      <c r="A34" s="15"/>
      <c r="B34" s="10" t="s">
        <v>188</v>
      </c>
      <c r="C34" s="10" t="s">
        <v>138</v>
      </c>
      <c r="D34" s="10" t="s">
        <v>188</v>
      </c>
      <c r="E34" s="10">
        <v>33</v>
      </c>
      <c r="F34" s="10" t="s">
        <v>55</v>
      </c>
      <c r="G34" s="15" t="s">
        <v>59</v>
      </c>
    </row>
    <row r="35" spans="1:7" x14ac:dyDescent="0.2">
      <c r="A35" s="15"/>
      <c r="B35" s="10" t="s">
        <v>189</v>
      </c>
      <c r="C35" s="10" t="s">
        <v>138</v>
      </c>
      <c r="D35" s="10" t="s">
        <v>229</v>
      </c>
      <c r="E35" s="10">
        <v>34</v>
      </c>
      <c r="F35" s="10" t="s">
        <v>55</v>
      </c>
      <c r="G35" s="15" t="s">
        <v>59</v>
      </c>
    </row>
    <row r="36" spans="1:7" x14ac:dyDescent="0.2">
      <c r="A36" s="15"/>
      <c r="B36" s="10" t="s">
        <v>190</v>
      </c>
      <c r="C36" s="10" t="s">
        <v>138</v>
      </c>
      <c r="D36" s="10" t="s">
        <v>230</v>
      </c>
      <c r="E36" s="10">
        <v>35</v>
      </c>
      <c r="F36" s="10" t="s">
        <v>55</v>
      </c>
      <c r="G36" s="15" t="s">
        <v>59</v>
      </c>
    </row>
    <row r="37" spans="1:7" x14ac:dyDescent="0.2">
      <c r="A37" s="15"/>
      <c r="B37" s="10" t="s">
        <v>191</v>
      </c>
      <c r="C37" s="10" t="s">
        <v>138</v>
      </c>
      <c r="D37" s="10" t="s">
        <v>231</v>
      </c>
      <c r="E37" s="10">
        <v>36</v>
      </c>
      <c r="F37" s="10" t="s">
        <v>55</v>
      </c>
      <c r="G37" s="15" t="s">
        <v>59</v>
      </c>
    </row>
    <row r="38" spans="1:7" x14ac:dyDescent="0.2">
      <c r="A38" s="15"/>
      <c r="B38" s="10" t="s">
        <v>192</v>
      </c>
      <c r="C38" s="10" t="s">
        <v>138</v>
      </c>
      <c r="D38" s="10" t="s">
        <v>232</v>
      </c>
      <c r="E38" s="10">
        <v>37</v>
      </c>
      <c r="F38" s="10" t="s">
        <v>55</v>
      </c>
      <c r="G38" s="15" t="s">
        <v>59</v>
      </c>
    </row>
    <row r="39" spans="1:7" x14ac:dyDescent="0.2">
      <c r="A39" s="15"/>
      <c r="B39" s="10" t="s">
        <v>193</v>
      </c>
      <c r="C39" s="10" t="s">
        <v>138</v>
      </c>
      <c r="D39" s="10" t="s">
        <v>233</v>
      </c>
      <c r="E39" s="10">
        <v>38</v>
      </c>
      <c r="F39" s="10" t="s">
        <v>55</v>
      </c>
      <c r="G39" s="15" t="s">
        <v>59</v>
      </c>
    </row>
    <row r="40" spans="1:7" x14ac:dyDescent="0.2">
      <c r="A40" s="15" t="s">
        <v>250</v>
      </c>
      <c r="B40" s="10" t="s">
        <v>194</v>
      </c>
      <c r="C40" s="10" t="s">
        <v>138</v>
      </c>
      <c r="D40" s="10" t="s">
        <v>234</v>
      </c>
      <c r="E40" s="10">
        <v>39</v>
      </c>
      <c r="F40" s="10" t="s">
        <v>55</v>
      </c>
      <c r="G40" s="15" t="s">
        <v>59</v>
      </c>
    </row>
    <row r="41" spans="1:7" x14ac:dyDescent="0.2">
      <c r="A41" s="15" t="s">
        <v>251</v>
      </c>
      <c r="B41" s="10" t="s">
        <v>195</v>
      </c>
      <c r="C41" s="10" t="s">
        <v>138</v>
      </c>
      <c r="D41" s="10" t="s">
        <v>235</v>
      </c>
      <c r="E41" s="10">
        <v>40</v>
      </c>
      <c r="F41" s="10" t="s">
        <v>55</v>
      </c>
      <c r="G41" s="15" t="s">
        <v>59</v>
      </c>
    </row>
    <row r="42" spans="1:7" x14ac:dyDescent="0.2">
      <c r="A42" s="15" t="s">
        <v>252</v>
      </c>
      <c r="B42" s="10" t="s">
        <v>196</v>
      </c>
      <c r="C42" s="10" t="s">
        <v>138</v>
      </c>
      <c r="D42" s="10" t="s">
        <v>236</v>
      </c>
      <c r="E42" s="10">
        <v>41</v>
      </c>
      <c r="F42" s="10" t="s">
        <v>55</v>
      </c>
      <c r="G42" s="15" t="s">
        <v>59</v>
      </c>
    </row>
    <row r="43" spans="1:7" ht="45" x14ac:dyDescent="0.2">
      <c r="A43" s="15" t="s">
        <v>253</v>
      </c>
      <c r="B43" s="10" t="s">
        <v>197</v>
      </c>
      <c r="C43" s="10" t="s">
        <v>138</v>
      </c>
      <c r="D43" s="10" t="s">
        <v>237</v>
      </c>
      <c r="E43" s="10">
        <v>42</v>
      </c>
      <c r="F43" s="10" t="s">
        <v>55</v>
      </c>
      <c r="G43" s="15" t="s">
        <v>59</v>
      </c>
    </row>
    <row r="44" spans="1:7" x14ac:dyDescent="0.2">
      <c r="A44" s="15" t="s">
        <v>254</v>
      </c>
      <c r="B44" s="10" t="s">
        <v>198</v>
      </c>
      <c r="C44" s="10" t="s">
        <v>138</v>
      </c>
      <c r="D44" s="10" t="s">
        <v>238</v>
      </c>
      <c r="E44" s="10">
        <v>43</v>
      </c>
      <c r="F44" s="10" t="s">
        <v>55</v>
      </c>
      <c r="G44" s="15" t="s">
        <v>59</v>
      </c>
    </row>
    <row r="45" spans="1:7" x14ac:dyDescent="0.2">
      <c r="A45" s="15" t="s">
        <v>255</v>
      </c>
      <c r="B45" s="10" t="s">
        <v>199</v>
      </c>
      <c r="C45" s="10" t="s">
        <v>138</v>
      </c>
      <c r="D45" s="10" t="s">
        <v>239</v>
      </c>
      <c r="E45" s="10">
        <v>44</v>
      </c>
      <c r="F45" s="10" t="s">
        <v>55</v>
      </c>
      <c r="G45" s="15" t="s">
        <v>59</v>
      </c>
    </row>
    <row r="47" spans="1:7" x14ac:dyDescent="0.2">
      <c r="A47" s="17" t="s">
        <v>371</v>
      </c>
    </row>
    <row r="48" spans="1:7" x14ac:dyDescent="0.2">
      <c r="A48" s="16" t="s">
        <v>364</v>
      </c>
    </row>
    <row r="49" spans="1:1" x14ac:dyDescent="0.2">
      <c r="A49" s="16" t="s">
        <v>312</v>
      </c>
    </row>
    <row r="50" spans="1:1" x14ac:dyDescent="0.2">
      <c r="A50" s="16" t="s">
        <v>313</v>
      </c>
    </row>
    <row r="51" spans="1:1" x14ac:dyDescent="0.2">
      <c r="A51" s="16" t="s">
        <v>314</v>
      </c>
    </row>
    <row r="52" spans="1:1" x14ac:dyDescent="0.2">
      <c r="A52" s="16" t="s">
        <v>315</v>
      </c>
    </row>
    <row r="53" spans="1:1" x14ac:dyDescent="0.2">
      <c r="A53" s="16" t="s">
        <v>365</v>
      </c>
    </row>
    <row r="54" spans="1:1" x14ac:dyDescent="0.2">
      <c r="A54" s="16" t="s">
        <v>316</v>
      </c>
    </row>
    <row r="55" spans="1:1" x14ac:dyDescent="0.2">
      <c r="A55" s="16" t="s">
        <v>317</v>
      </c>
    </row>
    <row r="56" spans="1:1" x14ac:dyDescent="0.2">
      <c r="A56" s="16" t="s">
        <v>318</v>
      </c>
    </row>
    <row r="57" spans="1:1" x14ac:dyDescent="0.2">
      <c r="A57" s="16"/>
    </row>
    <row r="58" spans="1:1" x14ac:dyDescent="0.2">
      <c r="A58" s="16" t="s">
        <v>366</v>
      </c>
    </row>
    <row r="59" spans="1:1" x14ac:dyDescent="0.2">
      <c r="A59" s="16" t="s">
        <v>319</v>
      </c>
    </row>
    <row r="60" spans="1:1" x14ac:dyDescent="0.2">
      <c r="A60" s="16" t="s">
        <v>320</v>
      </c>
    </row>
    <row r="61" spans="1:1" x14ac:dyDescent="0.2">
      <c r="A61" s="16"/>
    </row>
    <row r="62" spans="1:1" x14ac:dyDescent="0.2">
      <c r="A62" s="16" t="s">
        <v>367</v>
      </c>
    </row>
    <row r="63" spans="1:1" x14ac:dyDescent="0.2">
      <c r="A63" s="16" t="s">
        <v>368</v>
      </c>
    </row>
    <row r="64" spans="1:1" x14ac:dyDescent="0.2">
      <c r="A64" s="16" t="s">
        <v>321</v>
      </c>
    </row>
    <row r="65" spans="1:1" x14ac:dyDescent="0.2">
      <c r="A65" s="16" t="s">
        <v>322</v>
      </c>
    </row>
    <row r="66" spans="1:1" x14ac:dyDescent="0.2">
      <c r="A66" s="16" t="s">
        <v>323</v>
      </c>
    </row>
    <row r="67" spans="1:1" x14ac:dyDescent="0.2">
      <c r="A67" s="16" t="s">
        <v>324</v>
      </c>
    </row>
    <row r="68" spans="1:1" x14ac:dyDescent="0.2">
      <c r="A68" s="16" t="s">
        <v>325</v>
      </c>
    </row>
    <row r="69" spans="1:1" x14ac:dyDescent="0.2">
      <c r="A69" s="16" t="s">
        <v>369</v>
      </c>
    </row>
    <row r="70" spans="1:1" x14ac:dyDescent="0.2">
      <c r="A70" s="16" t="s">
        <v>326</v>
      </c>
    </row>
    <row r="71" spans="1:1" x14ac:dyDescent="0.2">
      <c r="A71" s="16" t="s">
        <v>327</v>
      </c>
    </row>
    <row r="72" spans="1:1" x14ac:dyDescent="0.2">
      <c r="A72" s="16" t="s">
        <v>328</v>
      </c>
    </row>
    <row r="73" spans="1:1" x14ac:dyDescent="0.2">
      <c r="A73" s="16" t="s">
        <v>329</v>
      </c>
    </row>
    <row r="74" spans="1:1" x14ac:dyDescent="0.2">
      <c r="A74" s="16" t="s">
        <v>370</v>
      </c>
    </row>
    <row r="75" spans="1:1" x14ac:dyDescent="0.2">
      <c r="A75" s="16" t="s">
        <v>330</v>
      </c>
    </row>
    <row r="76" spans="1:1" x14ac:dyDescent="0.2">
      <c r="A76" s="16" t="s">
        <v>331</v>
      </c>
    </row>
    <row r="77" spans="1:1" x14ac:dyDescent="0.2">
      <c r="A77" s="16" t="s">
        <v>332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election sqref="A1:D2"/>
    </sheetView>
  </sheetViews>
  <sheetFormatPr baseColWidth="10" defaultColWidth="27.1640625" defaultRowHeight="15" x14ac:dyDescent="0.2"/>
  <cols>
    <col min="1" max="1" width="28.83203125" bestFit="1" customWidth="1"/>
    <col min="2" max="2" width="47" customWidth="1"/>
  </cols>
  <sheetData>
    <row r="1" spans="1:7" x14ac:dyDescent="0.2">
      <c r="A1" s="14" t="s">
        <v>363</v>
      </c>
      <c r="B1" s="9" t="s">
        <v>46</v>
      </c>
      <c r="C1" s="9" t="s">
        <v>47</v>
      </c>
      <c r="D1" s="9" t="s">
        <v>48</v>
      </c>
      <c r="E1" s="9" t="s">
        <v>49</v>
      </c>
      <c r="F1" s="14" t="s">
        <v>50</v>
      </c>
      <c r="G1" s="9" t="s">
        <v>51</v>
      </c>
    </row>
    <row r="2" spans="1:7" x14ac:dyDescent="0.2">
      <c r="A2" s="15"/>
      <c r="B2" s="10" t="s">
        <v>113</v>
      </c>
      <c r="C2" s="10" t="s">
        <v>138</v>
      </c>
      <c r="D2" s="10" t="s">
        <v>139</v>
      </c>
      <c r="E2" s="10">
        <v>1</v>
      </c>
      <c r="F2" s="15" t="s">
        <v>55</v>
      </c>
      <c r="G2" s="10" t="s">
        <v>59</v>
      </c>
    </row>
    <row r="3" spans="1:7" x14ac:dyDescent="0.2">
      <c r="A3" s="15"/>
      <c r="B3" s="10" t="s">
        <v>256</v>
      </c>
      <c r="C3" s="10" t="s">
        <v>138</v>
      </c>
      <c r="D3" s="10" t="s">
        <v>257</v>
      </c>
      <c r="E3" s="10">
        <v>2</v>
      </c>
      <c r="F3" s="15" t="s">
        <v>55</v>
      </c>
      <c r="G3" s="10" t="s">
        <v>59</v>
      </c>
    </row>
    <row r="4" spans="1:7" x14ac:dyDescent="0.2">
      <c r="A4" s="15"/>
      <c r="B4" s="10" t="s">
        <v>258</v>
      </c>
      <c r="C4" s="10" t="s">
        <v>138</v>
      </c>
      <c r="D4" s="10" t="s">
        <v>259</v>
      </c>
      <c r="E4" s="10">
        <v>3</v>
      </c>
      <c r="F4" s="15" t="s">
        <v>55</v>
      </c>
      <c r="G4" s="10" t="s">
        <v>59</v>
      </c>
    </row>
    <row r="5" spans="1:7" x14ac:dyDescent="0.2">
      <c r="A5" s="15"/>
      <c r="B5" s="10" t="s">
        <v>260</v>
      </c>
      <c r="C5" s="10" t="s">
        <v>138</v>
      </c>
      <c r="D5" s="10" t="s">
        <v>261</v>
      </c>
      <c r="E5" s="10">
        <v>4</v>
      </c>
      <c r="F5" s="15" t="s">
        <v>55</v>
      </c>
      <c r="G5" s="10" t="s">
        <v>59</v>
      </c>
    </row>
    <row r="6" spans="1:7" x14ac:dyDescent="0.2">
      <c r="A6" s="15"/>
      <c r="B6" s="10" t="s">
        <v>145</v>
      </c>
      <c r="C6" s="10" t="s">
        <v>138</v>
      </c>
      <c r="D6" s="10" t="s">
        <v>145</v>
      </c>
      <c r="E6" s="10">
        <v>5</v>
      </c>
      <c r="F6" s="15" t="s">
        <v>55</v>
      </c>
      <c r="G6" s="10" t="s">
        <v>59</v>
      </c>
    </row>
    <row r="7" spans="1:7" x14ac:dyDescent="0.2">
      <c r="A7" s="15"/>
      <c r="B7" s="10" t="s">
        <v>262</v>
      </c>
      <c r="C7" s="10" t="s">
        <v>138</v>
      </c>
      <c r="D7" s="10" t="s">
        <v>263</v>
      </c>
      <c r="E7" s="10">
        <v>6</v>
      </c>
      <c r="F7" s="15" t="s">
        <v>55</v>
      </c>
      <c r="G7" s="10" t="s">
        <v>59</v>
      </c>
    </row>
    <row r="8" spans="1:7" x14ac:dyDescent="0.2">
      <c r="A8" s="15" t="s">
        <v>291</v>
      </c>
      <c r="B8" s="10" t="s">
        <v>264</v>
      </c>
      <c r="C8" s="10" t="s">
        <v>138</v>
      </c>
      <c r="D8" s="10" t="s">
        <v>264</v>
      </c>
      <c r="E8" s="10">
        <v>7</v>
      </c>
      <c r="F8" s="15" t="s">
        <v>55</v>
      </c>
      <c r="G8" s="10" t="s">
        <v>59</v>
      </c>
    </row>
    <row r="9" spans="1:7" x14ac:dyDescent="0.2">
      <c r="A9" s="15"/>
      <c r="B9" s="10" t="s">
        <v>265</v>
      </c>
      <c r="C9" s="10" t="s">
        <v>138</v>
      </c>
      <c r="D9" s="10" t="s">
        <v>266</v>
      </c>
      <c r="E9" s="10">
        <v>8</v>
      </c>
      <c r="F9" s="15" t="s">
        <v>55</v>
      </c>
      <c r="G9" s="10" t="s">
        <v>59</v>
      </c>
    </row>
    <row r="10" spans="1:7" ht="30" x14ac:dyDescent="0.2">
      <c r="A10" s="15" t="s">
        <v>292</v>
      </c>
      <c r="B10" s="10" t="s">
        <v>267</v>
      </c>
      <c r="C10" s="10" t="s">
        <v>138</v>
      </c>
      <c r="D10" s="10" t="s">
        <v>268</v>
      </c>
      <c r="E10" s="10">
        <v>9</v>
      </c>
      <c r="F10" s="15" t="s">
        <v>55</v>
      </c>
      <c r="G10" s="10" t="s">
        <v>59</v>
      </c>
    </row>
    <row r="11" spans="1:7" x14ac:dyDescent="0.2">
      <c r="A11" s="15" t="s">
        <v>293</v>
      </c>
      <c r="B11" s="10" t="s">
        <v>269</v>
      </c>
      <c r="C11" s="10" t="s">
        <v>138</v>
      </c>
      <c r="D11" s="10" t="s">
        <v>270</v>
      </c>
      <c r="E11" s="10">
        <v>10</v>
      </c>
      <c r="F11" s="15" t="s">
        <v>55</v>
      </c>
      <c r="G11" s="10" t="s">
        <v>59</v>
      </c>
    </row>
    <row r="12" spans="1:7" x14ac:dyDescent="0.2">
      <c r="A12" s="15"/>
      <c r="B12" s="10" t="s">
        <v>271</v>
      </c>
      <c r="C12" s="10" t="s">
        <v>138</v>
      </c>
      <c r="D12" s="10" t="s">
        <v>272</v>
      </c>
      <c r="E12" s="10">
        <v>11</v>
      </c>
      <c r="F12" s="15" t="s">
        <v>55</v>
      </c>
      <c r="G12" s="10" t="s">
        <v>59</v>
      </c>
    </row>
    <row r="13" spans="1:7" ht="30" x14ac:dyDescent="0.2">
      <c r="A13" s="15" t="s">
        <v>372</v>
      </c>
      <c r="B13" s="10" t="s">
        <v>273</v>
      </c>
      <c r="C13" s="10" t="s">
        <v>138</v>
      </c>
      <c r="D13" s="10" t="s">
        <v>274</v>
      </c>
      <c r="E13" s="10">
        <v>12</v>
      </c>
      <c r="F13" s="15" t="s">
        <v>55</v>
      </c>
      <c r="G13" s="10" t="s">
        <v>59</v>
      </c>
    </row>
    <row r="14" spans="1:7" x14ac:dyDescent="0.2">
      <c r="A14" s="15" t="s">
        <v>378</v>
      </c>
      <c r="B14" s="10" t="s">
        <v>275</v>
      </c>
      <c r="C14" s="10" t="s">
        <v>138</v>
      </c>
      <c r="D14" s="10" t="s">
        <v>276</v>
      </c>
      <c r="E14" s="10">
        <v>13</v>
      </c>
      <c r="F14" s="15" t="s">
        <v>55</v>
      </c>
      <c r="G14" s="10" t="s">
        <v>59</v>
      </c>
    </row>
    <row r="15" spans="1:7" ht="30" x14ac:dyDescent="0.2">
      <c r="A15" s="15" t="s">
        <v>373</v>
      </c>
      <c r="B15" s="10" t="s">
        <v>277</v>
      </c>
      <c r="C15" s="10" t="s">
        <v>138</v>
      </c>
      <c r="D15" s="10" t="s">
        <v>278</v>
      </c>
      <c r="E15" s="10">
        <v>14</v>
      </c>
      <c r="F15" s="15" t="s">
        <v>55</v>
      </c>
      <c r="G15" s="10" t="s">
        <v>59</v>
      </c>
    </row>
    <row r="16" spans="1:7" x14ac:dyDescent="0.2">
      <c r="A16" s="15" t="s">
        <v>374</v>
      </c>
      <c r="B16" s="10" t="s">
        <v>279</v>
      </c>
      <c r="C16" s="10" t="s">
        <v>138</v>
      </c>
      <c r="D16" s="10" t="s">
        <v>280</v>
      </c>
      <c r="E16" s="10">
        <v>15</v>
      </c>
      <c r="F16" s="15" t="s">
        <v>55</v>
      </c>
      <c r="G16" s="10" t="s">
        <v>59</v>
      </c>
    </row>
    <row r="17" spans="1:7" x14ac:dyDescent="0.2">
      <c r="A17" s="15" t="s">
        <v>375</v>
      </c>
      <c r="B17" s="10" t="s">
        <v>281</v>
      </c>
      <c r="C17" s="10" t="s">
        <v>138</v>
      </c>
      <c r="D17" s="10" t="s">
        <v>282</v>
      </c>
      <c r="E17" s="10">
        <v>16</v>
      </c>
      <c r="F17" s="15" t="s">
        <v>55</v>
      </c>
      <c r="G17" s="10" t="s">
        <v>59</v>
      </c>
    </row>
    <row r="18" spans="1:7" x14ac:dyDescent="0.2">
      <c r="A18" s="15" t="s">
        <v>376</v>
      </c>
      <c r="B18" s="10" t="s">
        <v>283</v>
      </c>
      <c r="C18" s="10" t="s">
        <v>138</v>
      </c>
      <c r="D18" s="10" t="s">
        <v>284</v>
      </c>
      <c r="E18" s="10">
        <v>17</v>
      </c>
      <c r="F18" s="15" t="s">
        <v>55</v>
      </c>
      <c r="G18" s="10" t="s">
        <v>59</v>
      </c>
    </row>
    <row r="19" spans="1:7" x14ac:dyDescent="0.2">
      <c r="A19" s="15" t="s">
        <v>377</v>
      </c>
      <c r="B19" s="10" t="s">
        <v>285</v>
      </c>
      <c r="C19" s="10" t="s">
        <v>138</v>
      </c>
      <c r="D19" s="10" t="s">
        <v>286</v>
      </c>
      <c r="E19" s="10">
        <v>18</v>
      </c>
      <c r="F19" s="15" t="s">
        <v>55</v>
      </c>
      <c r="G19" s="10" t="s">
        <v>59</v>
      </c>
    </row>
    <row r="20" spans="1:7" x14ac:dyDescent="0.2">
      <c r="A20" s="15" t="s">
        <v>379</v>
      </c>
      <c r="B20" s="10" t="s">
        <v>287</v>
      </c>
      <c r="C20" s="10" t="s">
        <v>138</v>
      </c>
      <c r="D20" s="10" t="s">
        <v>288</v>
      </c>
      <c r="E20" s="10">
        <v>19</v>
      </c>
      <c r="F20" s="15" t="s">
        <v>55</v>
      </c>
      <c r="G20" s="10" t="s">
        <v>59</v>
      </c>
    </row>
    <row r="21" spans="1:7" x14ac:dyDescent="0.2">
      <c r="A21" s="15" t="s">
        <v>294</v>
      </c>
      <c r="B21" s="10" t="s">
        <v>289</v>
      </c>
      <c r="C21" s="10" t="s">
        <v>138</v>
      </c>
      <c r="D21" s="10" t="s">
        <v>290</v>
      </c>
      <c r="E21" s="10">
        <v>20</v>
      </c>
      <c r="F21" s="15" t="s">
        <v>55</v>
      </c>
      <c r="G21" s="10" t="s">
        <v>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election activeCell="B3" sqref="B3"/>
    </sheetView>
  </sheetViews>
  <sheetFormatPr baseColWidth="10" defaultColWidth="8.83203125" defaultRowHeight="15" x14ac:dyDescent="0.2"/>
  <cols>
    <col min="1" max="1" width="16" bestFit="1" customWidth="1"/>
    <col min="2" max="2" width="26.5" customWidth="1"/>
    <col min="3" max="3" width="34.33203125" customWidth="1"/>
    <col min="4" max="4" width="22.83203125" customWidth="1"/>
    <col min="5" max="5" width="20" customWidth="1"/>
    <col min="7" max="7" width="24.1640625" customWidth="1"/>
  </cols>
  <sheetData>
    <row r="1" spans="1:7" x14ac:dyDescent="0.2">
      <c r="A1" s="14" t="s">
        <v>363</v>
      </c>
      <c r="B1" s="9" t="s">
        <v>46</v>
      </c>
      <c r="C1" s="9" t="s">
        <v>47</v>
      </c>
      <c r="D1" s="9" t="s">
        <v>48</v>
      </c>
      <c r="E1" s="14" t="s">
        <v>49</v>
      </c>
      <c r="F1" s="9" t="s">
        <v>50</v>
      </c>
      <c r="G1" s="9" t="s">
        <v>51</v>
      </c>
    </row>
    <row r="2" spans="1:7" x14ac:dyDescent="0.2">
      <c r="A2" s="15"/>
      <c r="B2" s="10" t="s">
        <v>113</v>
      </c>
      <c r="C2" s="10" t="s">
        <v>138</v>
      </c>
      <c r="D2" s="10" t="s">
        <v>98</v>
      </c>
      <c r="E2" s="15">
        <v>1</v>
      </c>
      <c r="F2" s="10" t="s">
        <v>55</v>
      </c>
      <c r="G2" s="10" t="s">
        <v>59</v>
      </c>
    </row>
    <row r="3" spans="1:7" x14ac:dyDescent="0.2">
      <c r="A3" s="15" t="s">
        <v>311</v>
      </c>
      <c r="B3" s="10" t="s">
        <v>295</v>
      </c>
      <c r="C3" s="10" t="s">
        <v>138</v>
      </c>
      <c r="D3" s="10" t="s">
        <v>296</v>
      </c>
      <c r="E3" s="15">
        <v>2</v>
      </c>
      <c r="F3" s="10" t="s">
        <v>55</v>
      </c>
      <c r="G3" s="10" t="s">
        <v>59</v>
      </c>
    </row>
    <row r="4" spans="1:7" x14ac:dyDescent="0.2">
      <c r="A4" s="15"/>
      <c r="B4" s="10" t="s">
        <v>297</v>
      </c>
      <c r="C4" s="10" t="s">
        <v>138</v>
      </c>
      <c r="D4" s="10" t="s">
        <v>298</v>
      </c>
      <c r="E4" s="15">
        <v>3</v>
      </c>
      <c r="F4" s="10" t="s">
        <v>55</v>
      </c>
      <c r="G4" s="10" t="s">
        <v>59</v>
      </c>
    </row>
    <row r="5" spans="1:7" x14ac:dyDescent="0.2">
      <c r="A5" s="15"/>
      <c r="B5" s="10" t="s">
        <v>299</v>
      </c>
      <c r="C5" s="10" t="s">
        <v>138</v>
      </c>
      <c r="D5" s="10" t="s">
        <v>300</v>
      </c>
      <c r="E5" s="15">
        <v>4</v>
      </c>
      <c r="F5" s="10" t="s">
        <v>55</v>
      </c>
      <c r="G5" s="10" t="s">
        <v>59</v>
      </c>
    </row>
    <row r="6" spans="1:7" x14ac:dyDescent="0.2">
      <c r="A6" s="15"/>
      <c r="B6" s="10" t="s">
        <v>301</v>
      </c>
      <c r="C6" s="10" t="s">
        <v>138</v>
      </c>
      <c r="D6" s="10" t="s">
        <v>302</v>
      </c>
      <c r="E6" s="15">
        <v>5</v>
      </c>
      <c r="F6" s="10" t="s">
        <v>55</v>
      </c>
      <c r="G6" s="10" t="s">
        <v>59</v>
      </c>
    </row>
    <row r="7" spans="1:7" x14ac:dyDescent="0.2">
      <c r="A7" s="15"/>
      <c r="B7" s="10" t="s">
        <v>303</v>
      </c>
      <c r="C7" s="10" t="s">
        <v>138</v>
      </c>
      <c r="D7" s="10" t="s">
        <v>304</v>
      </c>
      <c r="E7" s="15">
        <v>6</v>
      </c>
      <c r="F7" s="10" t="s">
        <v>55</v>
      </c>
      <c r="G7" s="10" t="s">
        <v>59</v>
      </c>
    </row>
    <row r="8" spans="1:7" x14ac:dyDescent="0.2">
      <c r="A8" s="15"/>
      <c r="B8" s="10" t="s">
        <v>305</v>
      </c>
      <c r="C8" s="10" t="s">
        <v>138</v>
      </c>
      <c r="D8" s="10" t="s">
        <v>306</v>
      </c>
      <c r="E8" s="15">
        <v>7</v>
      </c>
      <c r="F8" s="10" t="s">
        <v>55</v>
      </c>
      <c r="G8" s="10" t="s">
        <v>59</v>
      </c>
    </row>
    <row r="9" spans="1:7" x14ac:dyDescent="0.2">
      <c r="A9" s="15"/>
      <c r="B9" s="10" t="s">
        <v>307</v>
      </c>
      <c r="C9" s="10" t="s">
        <v>138</v>
      </c>
      <c r="D9" s="10" t="s">
        <v>308</v>
      </c>
      <c r="E9" s="15">
        <v>8</v>
      </c>
      <c r="F9" s="10" t="s">
        <v>55</v>
      </c>
      <c r="G9" s="10" t="s">
        <v>59</v>
      </c>
    </row>
    <row r="10" spans="1:7" x14ac:dyDescent="0.2">
      <c r="A10" s="15"/>
      <c r="B10" s="10" t="s">
        <v>309</v>
      </c>
      <c r="C10" s="10" t="s">
        <v>138</v>
      </c>
      <c r="D10" s="10" t="s">
        <v>310</v>
      </c>
      <c r="E10" s="15">
        <v>9</v>
      </c>
      <c r="F10" s="10" t="s">
        <v>55</v>
      </c>
      <c r="G10" s="10" t="s">
        <v>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election activeCell="E23" sqref="E23"/>
    </sheetView>
  </sheetViews>
  <sheetFormatPr baseColWidth="10" defaultColWidth="28" defaultRowHeight="15" x14ac:dyDescent="0.2"/>
  <sheetData>
    <row r="1" spans="1:6" x14ac:dyDescent="0.2">
      <c r="A1" s="9" t="s">
        <v>46</v>
      </c>
      <c r="B1" s="9" t="s">
        <v>47</v>
      </c>
      <c r="C1" s="9" t="s">
        <v>48</v>
      </c>
      <c r="D1" s="9" t="s">
        <v>49</v>
      </c>
      <c r="E1" s="14" t="s">
        <v>50</v>
      </c>
      <c r="F1" s="9" t="s">
        <v>51</v>
      </c>
    </row>
    <row r="2" spans="1:6" x14ac:dyDescent="0.2">
      <c r="A2" s="10" t="s">
        <v>333</v>
      </c>
      <c r="B2" s="10" t="s">
        <v>138</v>
      </c>
      <c r="C2" s="10" t="s">
        <v>334</v>
      </c>
      <c r="D2" s="10">
        <v>1</v>
      </c>
      <c r="E2" s="15" t="s">
        <v>335</v>
      </c>
      <c r="F2" s="10" t="s">
        <v>59</v>
      </c>
    </row>
    <row r="3" spans="1:6" x14ac:dyDescent="0.2">
      <c r="A3" s="10" t="s">
        <v>336</v>
      </c>
      <c r="B3" s="10" t="s">
        <v>138</v>
      </c>
      <c r="C3" s="10" t="s">
        <v>337</v>
      </c>
      <c r="D3" s="10">
        <v>2</v>
      </c>
      <c r="E3" s="15" t="s">
        <v>55</v>
      </c>
      <c r="F3" s="10" t="s">
        <v>59</v>
      </c>
    </row>
    <row r="4" spans="1:6" x14ac:dyDescent="0.2">
      <c r="A4" s="10" t="s">
        <v>338</v>
      </c>
      <c r="B4" s="10" t="s">
        <v>138</v>
      </c>
      <c r="C4" s="10" t="s">
        <v>339</v>
      </c>
      <c r="D4" s="10">
        <v>3</v>
      </c>
      <c r="E4" s="15" t="s">
        <v>55</v>
      </c>
      <c r="F4" s="10" t="s">
        <v>59</v>
      </c>
    </row>
    <row r="5" spans="1:6" x14ac:dyDescent="0.2">
      <c r="A5" s="10" t="s">
        <v>340</v>
      </c>
      <c r="B5" s="10" t="s">
        <v>138</v>
      </c>
      <c r="C5" s="10" t="s">
        <v>341</v>
      </c>
      <c r="D5" s="10">
        <v>4</v>
      </c>
      <c r="E5" s="15" t="s">
        <v>55</v>
      </c>
      <c r="F5" s="10" t="s">
        <v>59</v>
      </c>
    </row>
    <row r="6" spans="1:6" x14ac:dyDescent="0.2">
      <c r="A6" s="10" t="s">
        <v>342</v>
      </c>
      <c r="B6" s="10" t="s">
        <v>138</v>
      </c>
      <c r="C6" s="10" t="s">
        <v>343</v>
      </c>
      <c r="D6" s="10">
        <v>5</v>
      </c>
      <c r="E6" s="15" t="s">
        <v>55</v>
      </c>
      <c r="F6" s="10" t="s">
        <v>59</v>
      </c>
    </row>
    <row r="7" spans="1:6" x14ac:dyDescent="0.2">
      <c r="A7" s="10" t="s">
        <v>344</v>
      </c>
      <c r="B7" s="10" t="s">
        <v>138</v>
      </c>
      <c r="C7" s="10" t="s">
        <v>345</v>
      </c>
      <c r="D7" s="10">
        <v>6</v>
      </c>
      <c r="E7" s="15" t="s">
        <v>55</v>
      </c>
      <c r="F7" s="10" t="s">
        <v>59</v>
      </c>
    </row>
    <row r="8" spans="1:6" x14ac:dyDescent="0.2">
      <c r="A8" s="10" t="s">
        <v>144</v>
      </c>
      <c r="B8" s="10" t="s">
        <v>138</v>
      </c>
      <c r="C8" s="10" t="s">
        <v>346</v>
      </c>
      <c r="D8" s="10">
        <v>7</v>
      </c>
      <c r="E8" s="15" t="s">
        <v>55</v>
      </c>
      <c r="F8" s="10" t="s">
        <v>59</v>
      </c>
    </row>
    <row r="9" spans="1:6" x14ac:dyDescent="0.2">
      <c r="A9" s="10" t="s">
        <v>103</v>
      </c>
      <c r="B9" s="10" t="s">
        <v>138</v>
      </c>
      <c r="C9" s="10" t="s">
        <v>347</v>
      </c>
      <c r="D9" s="10">
        <v>8</v>
      </c>
      <c r="E9" s="15" t="s">
        <v>55</v>
      </c>
      <c r="F9" s="10" t="s">
        <v>59</v>
      </c>
    </row>
    <row r="10" spans="1:6" x14ac:dyDescent="0.2">
      <c r="A10" s="10" t="s">
        <v>348</v>
      </c>
      <c r="B10" s="10" t="s">
        <v>138</v>
      </c>
      <c r="C10" s="10" t="s">
        <v>349</v>
      </c>
      <c r="D10" s="10">
        <v>9</v>
      </c>
      <c r="E10" s="15" t="s">
        <v>55</v>
      </c>
      <c r="F10" s="10" t="s">
        <v>59</v>
      </c>
    </row>
    <row r="11" spans="1:6" x14ac:dyDescent="0.2">
      <c r="A11" s="10" t="s">
        <v>350</v>
      </c>
      <c r="B11" s="10" t="s">
        <v>138</v>
      </c>
      <c r="C11" s="10" t="s">
        <v>351</v>
      </c>
      <c r="D11" s="10">
        <v>10</v>
      </c>
      <c r="E11" s="15" t="s">
        <v>55</v>
      </c>
      <c r="F11" s="10" t="s">
        <v>59</v>
      </c>
    </row>
    <row r="12" spans="1:6" x14ac:dyDescent="0.2">
      <c r="A12" s="10" t="s">
        <v>352</v>
      </c>
      <c r="B12" s="10" t="s">
        <v>138</v>
      </c>
      <c r="C12" s="10" t="s">
        <v>353</v>
      </c>
      <c r="D12" s="10">
        <v>11</v>
      </c>
      <c r="E12" s="15" t="s">
        <v>55</v>
      </c>
      <c r="F12" s="10" t="s">
        <v>59</v>
      </c>
    </row>
    <row r="13" spans="1:6" x14ac:dyDescent="0.2">
      <c r="A13" s="10" t="s">
        <v>354</v>
      </c>
      <c r="B13" s="10" t="s">
        <v>138</v>
      </c>
      <c r="C13" s="10" t="s">
        <v>355</v>
      </c>
      <c r="D13" s="10">
        <v>12</v>
      </c>
      <c r="E13" s="15" t="s">
        <v>55</v>
      </c>
      <c r="F13" s="10" t="s">
        <v>59</v>
      </c>
    </row>
    <row r="14" spans="1:6" x14ac:dyDescent="0.2">
      <c r="A14" s="10" t="s">
        <v>356</v>
      </c>
      <c r="B14" s="10" t="s">
        <v>138</v>
      </c>
      <c r="C14" s="10" t="s">
        <v>357</v>
      </c>
      <c r="D14" s="10">
        <v>13</v>
      </c>
      <c r="E14" s="15" t="s">
        <v>55</v>
      </c>
      <c r="F14" s="10" t="s">
        <v>59</v>
      </c>
    </row>
    <row r="15" spans="1:6" x14ac:dyDescent="0.2">
      <c r="A15" s="10" t="s">
        <v>358</v>
      </c>
      <c r="B15" s="10" t="s">
        <v>138</v>
      </c>
      <c r="C15" s="10" t="s">
        <v>359</v>
      </c>
      <c r="D15" s="10">
        <v>14</v>
      </c>
      <c r="E15" s="15" t="s">
        <v>55</v>
      </c>
      <c r="F15" s="10" t="s">
        <v>59</v>
      </c>
    </row>
    <row r="16" spans="1:6" x14ac:dyDescent="0.2">
      <c r="A16" s="10" t="s">
        <v>360</v>
      </c>
      <c r="B16" s="10" t="s">
        <v>138</v>
      </c>
      <c r="C16" s="10" t="s">
        <v>361</v>
      </c>
      <c r="D16" s="10">
        <v>15</v>
      </c>
      <c r="E16" s="15" t="s">
        <v>55</v>
      </c>
      <c r="F16" s="10"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topLeftCell="D1" workbookViewId="0">
      <selection activeCell="E7" sqref="E7"/>
    </sheetView>
  </sheetViews>
  <sheetFormatPr baseColWidth="10" defaultColWidth="8.83203125" defaultRowHeight="15" x14ac:dyDescent="0.2"/>
  <cols>
    <col min="1" max="1" width="8.83203125" style="1"/>
    <col min="2" max="2" width="10.33203125" style="1" bestFit="1" customWidth="1"/>
    <col min="3" max="3" width="42.6640625" style="1" bestFit="1" customWidth="1"/>
    <col min="4" max="4" width="38.5" style="1" bestFit="1" customWidth="1"/>
    <col min="5" max="5" width="96.5" style="1" customWidth="1"/>
    <col min="6" max="6" width="19.33203125" style="1" hidden="1" customWidth="1"/>
    <col min="7" max="7" width="38.5" style="1" bestFit="1" customWidth="1"/>
    <col min="8" max="16384" width="8.83203125" style="1"/>
  </cols>
  <sheetData>
    <row r="1" spans="1:7" x14ac:dyDescent="0.2">
      <c r="A1" s="3" t="s">
        <v>41</v>
      </c>
      <c r="B1" s="3" t="s">
        <v>1</v>
      </c>
      <c r="C1" s="3" t="s">
        <v>5</v>
      </c>
      <c r="D1" s="3" t="s">
        <v>0</v>
      </c>
      <c r="E1" s="3" t="s">
        <v>80</v>
      </c>
      <c r="F1" s="3" t="s">
        <v>45</v>
      </c>
      <c r="G1" s="7" t="s">
        <v>81</v>
      </c>
    </row>
    <row r="2" spans="1:7" x14ac:dyDescent="0.2">
      <c r="A2" s="4">
        <v>1</v>
      </c>
      <c r="B2" s="4" t="s">
        <v>2</v>
      </c>
      <c r="C2" s="4" t="s">
        <v>42</v>
      </c>
      <c r="D2" s="4" t="s">
        <v>3</v>
      </c>
      <c r="E2" s="5" t="s">
        <v>11</v>
      </c>
      <c r="F2" s="6">
        <f>175340/1024</f>
        <v>171.23046875</v>
      </c>
      <c r="G2" s="4"/>
    </row>
    <row r="3" spans="1:7" x14ac:dyDescent="0.2">
      <c r="A3" s="4">
        <v>2</v>
      </c>
      <c r="B3" s="4" t="s">
        <v>2</v>
      </c>
      <c r="C3" s="4" t="s">
        <v>43</v>
      </c>
      <c r="D3" s="4" t="s">
        <v>10</v>
      </c>
      <c r="E3" s="5" t="s">
        <v>9</v>
      </c>
      <c r="F3" s="6">
        <f>7514/1024</f>
        <v>7.337890625</v>
      </c>
      <c r="G3" s="4"/>
    </row>
    <row r="4" spans="1:7" x14ac:dyDescent="0.2">
      <c r="A4" s="4">
        <v>3</v>
      </c>
      <c r="B4" s="4" t="s">
        <v>2</v>
      </c>
      <c r="C4" s="4" t="s">
        <v>70</v>
      </c>
      <c r="D4" s="4" t="s">
        <v>4</v>
      </c>
      <c r="E4" s="5" t="s">
        <v>44</v>
      </c>
      <c r="F4" s="6">
        <f>181952/1024</f>
        <v>177.6875</v>
      </c>
      <c r="G4" s="4" t="s">
        <v>79</v>
      </c>
    </row>
    <row r="5" spans="1:7" x14ac:dyDescent="0.2">
      <c r="A5" s="4">
        <v>4</v>
      </c>
      <c r="B5" s="4" t="s">
        <v>12</v>
      </c>
      <c r="C5" s="4" t="s">
        <v>78</v>
      </c>
      <c r="D5" s="4" t="s">
        <v>7</v>
      </c>
      <c r="E5" s="5" t="s">
        <v>6</v>
      </c>
      <c r="F5" s="6">
        <f>3793/1024</f>
        <v>3.7041015625</v>
      </c>
      <c r="G5" s="4"/>
    </row>
    <row r="6" spans="1:7" x14ac:dyDescent="0.2">
      <c r="A6" s="4">
        <v>5</v>
      </c>
      <c r="B6" s="4" t="s">
        <v>12</v>
      </c>
      <c r="C6" s="4" t="s">
        <v>18</v>
      </c>
      <c r="D6" s="4" t="s">
        <v>15</v>
      </c>
      <c r="E6" s="5" t="s">
        <v>14</v>
      </c>
      <c r="F6" s="6">
        <f>728/1024</f>
        <v>0.7109375</v>
      </c>
      <c r="G6" s="4"/>
    </row>
    <row r="7" spans="1:7" x14ac:dyDescent="0.2">
      <c r="A7" s="4">
        <v>6</v>
      </c>
      <c r="B7" s="4" t="s">
        <v>12</v>
      </c>
      <c r="C7" s="4" t="s">
        <v>17</v>
      </c>
      <c r="D7" s="4" t="s">
        <v>19</v>
      </c>
      <c r="E7" s="5" t="s">
        <v>16</v>
      </c>
      <c r="F7" s="6">
        <f>838/1024</f>
        <v>0.818359375</v>
      </c>
      <c r="G7" s="4"/>
    </row>
    <row r="8" spans="1:7" x14ac:dyDescent="0.2">
      <c r="A8" s="4">
        <v>7</v>
      </c>
      <c r="B8" s="4" t="s">
        <v>12</v>
      </c>
      <c r="C8" s="4" t="s">
        <v>21</v>
      </c>
      <c r="D8" s="4" t="s">
        <v>22</v>
      </c>
      <c r="E8" s="5" t="s">
        <v>20</v>
      </c>
      <c r="F8" s="6">
        <f>594/1024</f>
        <v>0.580078125</v>
      </c>
      <c r="G8" s="4"/>
    </row>
    <row r="9" spans="1:7" x14ac:dyDescent="0.2">
      <c r="A9" s="4">
        <v>8</v>
      </c>
      <c r="B9" s="4" t="s">
        <v>12</v>
      </c>
      <c r="C9" s="4" t="s">
        <v>29</v>
      </c>
      <c r="D9" s="4" t="s">
        <v>24</v>
      </c>
      <c r="E9" s="5" t="s">
        <v>23</v>
      </c>
      <c r="F9" s="6">
        <f>78/1024</f>
        <v>7.6171875E-2</v>
      </c>
      <c r="G9" s="4"/>
    </row>
    <row r="10" spans="1:7" x14ac:dyDescent="0.2">
      <c r="A10" s="4">
        <v>9</v>
      </c>
      <c r="B10" s="4" t="s">
        <v>12</v>
      </c>
      <c r="C10" s="4" t="s">
        <v>26</v>
      </c>
      <c r="D10" s="4" t="s">
        <v>27</v>
      </c>
      <c r="E10" s="5" t="s">
        <v>25</v>
      </c>
      <c r="F10" s="6">
        <f>198/1024</f>
        <v>0.193359375</v>
      </c>
      <c r="G10" s="4"/>
    </row>
    <row r="11" spans="1:7" x14ac:dyDescent="0.2">
      <c r="A11" s="4">
        <v>10</v>
      </c>
      <c r="B11" s="4" t="s">
        <v>12</v>
      </c>
      <c r="C11" s="4" t="s">
        <v>30</v>
      </c>
      <c r="D11" s="4" t="s">
        <v>31</v>
      </c>
      <c r="E11" s="5" t="s">
        <v>28</v>
      </c>
      <c r="F11" s="6">
        <f>114/1024</f>
        <v>0.111328125</v>
      </c>
      <c r="G11" s="4"/>
    </row>
    <row r="12" spans="1:7" x14ac:dyDescent="0.2">
      <c r="A12" s="4">
        <v>11</v>
      </c>
      <c r="B12" s="4" t="s">
        <v>12</v>
      </c>
      <c r="C12" s="4" t="s">
        <v>33</v>
      </c>
      <c r="D12" s="4" t="s">
        <v>34</v>
      </c>
      <c r="E12" s="5" t="s">
        <v>32</v>
      </c>
      <c r="F12" s="6">
        <f>42/1024</f>
        <v>4.1015625E-2</v>
      </c>
      <c r="G12" s="4"/>
    </row>
    <row r="13" spans="1:7" x14ac:dyDescent="0.2">
      <c r="A13" s="4">
        <v>12</v>
      </c>
      <c r="B13" s="4" t="s">
        <v>12</v>
      </c>
      <c r="C13" s="4" t="s">
        <v>36</v>
      </c>
      <c r="D13" s="4" t="s">
        <v>37</v>
      </c>
      <c r="E13" s="5" t="s">
        <v>35</v>
      </c>
      <c r="F13" s="6">
        <f>80/1024</f>
        <v>7.8125E-2</v>
      </c>
      <c r="G13" s="4"/>
    </row>
    <row r="14" spans="1:7" x14ac:dyDescent="0.2">
      <c r="A14" s="4">
        <v>13</v>
      </c>
      <c r="B14" s="4" t="s">
        <v>12</v>
      </c>
      <c r="C14" s="4" t="s">
        <v>40</v>
      </c>
      <c r="D14" s="4" t="s">
        <v>39</v>
      </c>
      <c r="E14" s="5" t="s">
        <v>38</v>
      </c>
      <c r="F14" s="6">
        <f>(1+1+26+1+1+1+1+31+5442+117116+1343+4082)/1024</f>
        <v>125.044921875</v>
      </c>
      <c r="G14" s="4"/>
    </row>
    <row r="15" spans="1:7" x14ac:dyDescent="0.2">
      <c r="A15" s="4">
        <v>14</v>
      </c>
      <c r="B15" s="4" t="s">
        <v>12</v>
      </c>
      <c r="C15" s="4" t="s">
        <v>13</v>
      </c>
      <c r="D15" s="4"/>
      <c r="E15" s="5" t="s">
        <v>8</v>
      </c>
      <c r="F15" s="6"/>
      <c r="G15" s="4"/>
    </row>
    <row r="16" spans="1:7" x14ac:dyDescent="0.2">
      <c r="F16" s="2">
        <f>SUM(F2:F15)</f>
        <v>487.6142578125</v>
      </c>
    </row>
  </sheetData>
  <hyperlinks>
    <hyperlink ref="E3" r:id="rId1" location="/dataexplorer/bussola/ds_Air_quality1_959" display="https://userportal.smartdatanet.it/userportal/ - /dataexplorer/bussola/ds_Air_quality1_959"/>
    <hyperlink ref="E2" r:id="rId2" location="/dataexplorer/dataset/quies/ds_Quies_212" display="https://userportal.smartdatanet.it/userportal/ - /dataexplorer/dataset/quies/ds_Quies_212"/>
    <hyperlink ref="E13" r:id="rId3"/>
    <hyperlink ref="E14" r:id="rId4"/>
    <hyperlink ref="E4" r:id="rId5" location="/dataexplorer/dataset/limpid/ds_Bike_sharing_913"/>
    <hyperlink ref="E8" r:id="rId6" location="/dataexplorer/dataset/regpie/MedieEGrandi_1206"/>
    <hyperlink ref="E9" r:id="rId7" location="/dataexplorer/dataset/regpie/CentriCommer_1215"/>
    <hyperlink ref="E11" r:id="rId8" location="/dataexplorer/dataset/regpie/StruttureRic_1191"/>
    <hyperlink ref="E12" r:id="rId9" location="/dataexplorer/dataset/regpie/Strutt_san_o_1134"/>
    <hyperlink ref="E10" r:id="rId10" location="/dataexplorer/dataset/regpie/Mercati_1216"/>
    <hyperlink ref="E7" r:id="rId11"/>
  </hyperlinks>
  <pageMargins left="0.7" right="0.7" top="0.75" bottom="0.75" header="0.3" footer="0.3"/>
  <pageSetup paperSize="9" orientation="portrait" verticalDpi="0"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A15" sqref="A15"/>
    </sheetView>
  </sheetViews>
  <sheetFormatPr baseColWidth="10" defaultColWidth="8.83203125" defaultRowHeight="15" x14ac:dyDescent="0.2"/>
  <cols>
    <col min="1" max="1" width="24.5" style="1" customWidth="1"/>
    <col min="2" max="2" width="21.5" style="1" customWidth="1"/>
    <col min="3" max="3" width="6" style="1" bestFit="1" customWidth="1"/>
    <col min="4" max="4" width="17.5" style="1" customWidth="1"/>
    <col min="5" max="5" width="8.83203125" style="1"/>
    <col min="6" max="6" width="15.1640625" style="1" customWidth="1"/>
  </cols>
  <sheetData>
    <row r="1" spans="1:6" x14ac:dyDescent="0.2">
      <c r="A1" s="9" t="s">
        <v>46</v>
      </c>
      <c r="B1" s="9" t="s">
        <v>47</v>
      </c>
      <c r="C1" s="9" t="s">
        <v>48</v>
      </c>
      <c r="D1" s="9" t="s">
        <v>49</v>
      </c>
      <c r="E1" s="9" t="s">
        <v>50</v>
      </c>
      <c r="F1" s="9" t="s">
        <v>51</v>
      </c>
    </row>
    <row r="2" spans="1:6" x14ac:dyDescent="0.2">
      <c r="A2" s="10" t="s">
        <v>71</v>
      </c>
      <c r="B2" s="10" t="s">
        <v>53</v>
      </c>
      <c r="C2" s="10" t="s">
        <v>54</v>
      </c>
      <c r="D2" s="10"/>
      <c r="E2" s="10" t="s">
        <v>55</v>
      </c>
      <c r="F2" s="10" t="s">
        <v>68</v>
      </c>
    </row>
    <row r="3" spans="1:6" x14ac:dyDescent="0.2">
      <c r="A3" s="10" t="s">
        <v>72</v>
      </c>
      <c r="B3" s="10" t="s">
        <v>53</v>
      </c>
      <c r="C3" s="10" t="s">
        <v>54</v>
      </c>
      <c r="D3" s="10"/>
      <c r="E3" s="10" t="s">
        <v>55</v>
      </c>
      <c r="F3" s="10" t="s">
        <v>68</v>
      </c>
    </row>
    <row r="4" spans="1:6" x14ac:dyDescent="0.2">
      <c r="A4" s="10" t="s">
        <v>73</v>
      </c>
      <c r="B4" s="10" t="s">
        <v>53</v>
      </c>
      <c r="C4" s="10" t="s">
        <v>54</v>
      </c>
      <c r="D4" s="10"/>
      <c r="E4" s="10" t="s">
        <v>55</v>
      </c>
      <c r="F4" s="10" t="s">
        <v>68</v>
      </c>
    </row>
    <row r="5" spans="1:6" x14ac:dyDescent="0.2">
      <c r="A5" s="10" t="s">
        <v>74</v>
      </c>
      <c r="B5" s="10" t="s">
        <v>53</v>
      </c>
      <c r="C5" s="10" t="s">
        <v>54</v>
      </c>
      <c r="D5" s="10"/>
      <c r="E5" s="10" t="s">
        <v>55</v>
      </c>
      <c r="F5" s="10" t="s">
        <v>59</v>
      </c>
    </row>
    <row r="6" spans="1:6" x14ac:dyDescent="0.2">
      <c r="A6" s="10" t="s">
        <v>75</v>
      </c>
      <c r="B6" s="10" t="s">
        <v>53</v>
      </c>
      <c r="C6" s="10" t="s">
        <v>54</v>
      </c>
      <c r="D6" s="10"/>
      <c r="E6" s="10" t="s">
        <v>55</v>
      </c>
      <c r="F6" s="10" t="s">
        <v>59</v>
      </c>
    </row>
    <row r="7" spans="1:6" x14ac:dyDescent="0.2">
      <c r="A7" s="10" t="s">
        <v>69</v>
      </c>
      <c r="B7" s="10" t="s">
        <v>53</v>
      </c>
      <c r="C7" s="10" t="s">
        <v>54</v>
      </c>
      <c r="D7" s="10"/>
      <c r="E7" s="10" t="s">
        <v>55</v>
      </c>
      <c r="F7" s="10" t="s">
        <v>76</v>
      </c>
    </row>
    <row r="8" spans="1:6" x14ac:dyDescent="0.2">
      <c r="A8" s="10" t="s">
        <v>65</v>
      </c>
      <c r="B8" s="10" t="s">
        <v>53</v>
      </c>
      <c r="C8" s="10" t="s">
        <v>54</v>
      </c>
      <c r="D8" s="10"/>
      <c r="E8" s="10" t="s">
        <v>55</v>
      </c>
      <c r="F8" s="10" t="s">
        <v>77</v>
      </c>
    </row>
    <row r="9" spans="1:6" x14ac:dyDescent="0.2">
      <c r="A9" s="8"/>
      <c r="B9" s="8"/>
      <c r="C9" s="8"/>
      <c r="D9" s="8"/>
      <c r="E9" s="8"/>
      <c r="F9" s="8"/>
    </row>
    <row r="10" spans="1:6" x14ac:dyDescent="0.2">
      <c r="A10" s="8"/>
      <c r="B10" s="8"/>
      <c r="C10" s="8"/>
      <c r="D10" s="8"/>
      <c r="E10" s="8"/>
      <c r="F10" s="8"/>
    </row>
    <row r="11" spans="1:6" x14ac:dyDescent="0.2">
      <c r="A11" s="8"/>
      <c r="B11" s="8"/>
      <c r="C11" s="8"/>
      <c r="D11" s="8"/>
      <c r="E11" s="8"/>
      <c r="F11" s="8"/>
    </row>
    <row r="12" spans="1:6" x14ac:dyDescent="0.2">
      <c r="A12" s="8"/>
      <c r="B12" s="8"/>
      <c r="C12" s="8"/>
      <c r="D12" s="8"/>
      <c r="E12" s="8"/>
      <c r="F12" s="8"/>
    </row>
    <row r="13" spans="1:6" x14ac:dyDescent="0.2">
      <c r="A13" s="8"/>
      <c r="B13" s="8"/>
      <c r="C13" s="8"/>
      <c r="D13" s="8"/>
      <c r="E13" s="8"/>
      <c r="F13" s="8"/>
    </row>
    <row r="14" spans="1:6" x14ac:dyDescent="0.2">
      <c r="A14" s="8"/>
      <c r="B14" s="8"/>
      <c r="C14" s="8"/>
      <c r="D14" s="8"/>
      <c r="E14" s="8"/>
      <c r="F14" s="8"/>
    </row>
    <row r="15" spans="1:6" x14ac:dyDescent="0.2">
      <c r="A15" s="8"/>
      <c r="B15" s="8"/>
      <c r="C15" s="8"/>
      <c r="D15" s="8"/>
      <c r="E15" s="8"/>
      <c r="F15" s="8"/>
    </row>
    <row r="16" spans="1:6" x14ac:dyDescent="0.2">
      <c r="A16" s="8"/>
      <c r="B16" s="8"/>
      <c r="C16" s="8"/>
      <c r="D16" s="8"/>
      <c r="E16" s="8"/>
      <c r="F16" s="8"/>
    </row>
    <row r="17" spans="1:6" x14ac:dyDescent="0.2">
      <c r="A17" s="8"/>
      <c r="B17" s="8"/>
      <c r="C17" s="8"/>
      <c r="D17" s="8"/>
      <c r="E17" s="8"/>
      <c r="F17" s="8"/>
    </row>
    <row r="18" spans="1:6" x14ac:dyDescent="0.2">
      <c r="A18" s="8"/>
      <c r="B18" s="8"/>
      <c r="C18" s="8"/>
      <c r="D18" s="8"/>
      <c r="E18" s="8"/>
      <c r="F18" s="8"/>
    </row>
    <row r="19" spans="1:6" x14ac:dyDescent="0.2">
      <c r="A19" s="8"/>
      <c r="B19" s="8"/>
      <c r="C19" s="8"/>
      <c r="D19" s="8"/>
      <c r="E19" s="8"/>
      <c r="F19" s="8"/>
    </row>
    <row r="20" spans="1:6" x14ac:dyDescent="0.2">
      <c r="A20" s="8"/>
      <c r="B20" s="8"/>
      <c r="C20" s="8"/>
      <c r="D20" s="8"/>
      <c r="E20" s="8"/>
      <c r="F20" s="8"/>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election sqref="A1:F2"/>
    </sheetView>
  </sheetViews>
  <sheetFormatPr baseColWidth="10" defaultColWidth="8.83203125" defaultRowHeight="15" x14ac:dyDescent="0.2"/>
  <cols>
    <col min="1" max="1" width="19" customWidth="1"/>
    <col min="2" max="2" width="15" customWidth="1"/>
    <col min="3" max="3" width="20.5" customWidth="1"/>
    <col min="4" max="4" width="18.1640625" customWidth="1"/>
    <col min="5" max="5" width="18.6640625" customWidth="1"/>
    <col min="6" max="6" width="14.5" customWidth="1"/>
  </cols>
  <sheetData>
    <row r="1" spans="1:6" x14ac:dyDescent="0.2">
      <c r="A1" s="9" t="s">
        <v>46</v>
      </c>
      <c r="B1" s="9" t="s">
        <v>48</v>
      </c>
      <c r="C1" s="9" t="s">
        <v>51</v>
      </c>
      <c r="D1" s="9" t="s">
        <v>49</v>
      </c>
      <c r="E1" s="9" t="s">
        <v>47</v>
      </c>
      <c r="F1" s="9" t="s">
        <v>50</v>
      </c>
    </row>
    <row r="2" spans="1:6" x14ac:dyDescent="0.2">
      <c r="A2" s="10" t="s">
        <v>82</v>
      </c>
      <c r="B2" s="10" t="s">
        <v>54</v>
      </c>
      <c r="C2" s="10" t="s">
        <v>68</v>
      </c>
      <c r="D2" s="10"/>
      <c r="E2" s="10" t="s">
        <v>83</v>
      </c>
      <c r="F2" s="10" t="s">
        <v>55</v>
      </c>
    </row>
    <row r="3" spans="1:6" x14ac:dyDescent="0.2">
      <c r="A3" s="10" t="s">
        <v>65</v>
      </c>
      <c r="B3" s="10" t="s">
        <v>54</v>
      </c>
      <c r="C3" s="10" t="s">
        <v>77</v>
      </c>
      <c r="D3" s="10"/>
      <c r="E3" s="10" t="s">
        <v>84</v>
      </c>
      <c r="F3" s="10" t="s">
        <v>55</v>
      </c>
    </row>
    <row r="4" spans="1:6" x14ac:dyDescent="0.2">
      <c r="A4" s="10" t="s">
        <v>69</v>
      </c>
      <c r="B4" s="10" t="s">
        <v>54</v>
      </c>
      <c r="C4" s="10" t="s">
        <v>76</v>
      </c>
      <c r="D4" s="10"/>
      <c r="E4" s="10" t="s">
        <v>84</v>
      </c>
      <c r="F4" s="10" t="s">
        <v>55</v>
      </c>
    </row>
    <row r="5" spans="1:6" x14ac:dyDescent="0.2">
      <c r="A5" s="10" t="s">
        <v>85</v>
      </c>
      <c r="B5" s="10" t="s">
        <v>54</v>
      </c>
      <c r="C5" s="10" t="s">
        <v>68</v>
      </c>
      <c r="D5" s="10"/>
      <c r="E5" s="10" t="s">
        <v>86</v>
      </c>
      <c r="F5" s="10" t="s">
        <v>55</v>
      </c>
    </row>
    <row r="6" spans="1:6" x14ac:dyDescent="0.2">
      <c r="A6" s="10" t="s">
        <v>87</v>
      </c>
      <c r="B6" s="10" t="s">
        <v>54</v>
      </c>
      <c r="C6" s="10" t="s">
        <v>68</v>
      </c>
      <c r="D6" s="10"/>
      <c r="E6" s="10" t="s">
        <v>86</v>
      </c>
      <c r="F6" s="10" t="s">
        <v>55</v>
      </c>
    </row>
    <row r="7" spans="1:6" x14ac:dyDescent="0.2">
      <c r="A7" s="10" t="s">
        <v>88</v>
      </c>
      <c r="B7" s="10" t="s">
        <v>54</v>
      </c>
      <c r="C7" s="10" t="s">
        <v>68</v>
      </c>
      <c r="D7" s="10"/>
      <c r="E7" s="10" t="s">
        <v>86</v>
      </c>
      <c r="F7" s="10" t="s">
        <v>55</v>
      </c>
    </row>
    <row r="8" spans="1:6" x14ac:dyDescent="0.2">
      <c r="A8" s="10" t="s">
        <v>89</v>
      </c>
      <c r="B8" s="10" t="s">
        <v>89</v>
      </c>
      <c r="C8" s="10" t="s">
        <v>68</v>
      </c>
      <c r="D8" s="10"/>
      <c r="E8" s="10" t="s">
        <v>90</v>
      </c>
      <c r="F8" s="10" t="s">
        <v>55</v>
      </c>
    </row>
    <row r="9" spans="1:6" x14ac:dyDescent="0.2">
      <c r="A9" s="10" t="s">
        <v>91</v>
      </c>
      <c r="B9" s="10" t="s">
        <v>91</v>
      </c>
      <c r="C9" s="10" t="s">
        <v>68</v>
      </c>
      <c r="D9" s="10"/>
      <c r="E9" s="10" t="s">
        <v>90</v>
      </c>
      <c r="F9" s="10" t="s">
        <v>55</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election activeCell="A2" sqref="A2:F2"/>
    </sheetView>
  </sheetViews>
  <sheetFormatPr baseColWidth="10" defaultColWidth="8.83203125" defaultRowHeight="15" x14ac:dyDescent="0.2"/>
  <cols>
    <col min="1" max="1" width="20.33203125" customWidth="1"/>
    <col min="2" max="2" width="30.83203125" customWidth="1"/>
    <col min="4" max="4" width="14.6640625" customWidth="1"/>
    <col min="5" max="5" width="16.6640625" customWidth="1"/>
    <col min="6" max="6" width="18.5" customWidth="1"/>
  </cols>
  <sheetData>
    <row r="1" spans="1:6" x14ac:dyDescent="0.2">
      <c r="A1" s="9" t="s">
        <v>46</v>
      </c>
      <c r="B1" s="9" t="s">
        <v>47</v>
      </c>
      <c r="C1" s="9" t="s">
        <v>48</v>
      </c>
      <c r="D1" s="9" t="s">
        <v>49</v>
      </c>
      <c r="E1" s="9" t="s">
        <v>50</v>
      </c>
      <c r="F1" s="9" t="s">
        <v>51</v>
      </c>
    </row>
    <row r="2" spans="1:6" x14ac:dyDescent="0.2">
      <c r="A2" s="10" t="s">
        <v>52</v>
      </c>
      <c r="B2" s="10" t="s">
        <v>53</v>
      </c>
      <c r="C2" s="10" t="s">
        <v>54</v>
      </c>
      <c r="D2" s="10"/>
      <c r="E2" s="10" t="s">
        <v>55</v>
      </c>
      <c r="F2" s="10" t="s">
        <v>56</v>
      </c>
    </row>
    <row r="3" spans="1:6" x14ac:dyDescent="0.2">
      <c r="A3" s="10" t="s">
        <v>57</v>
      </c>
      <c r="B3" s="10" t="s">
        <v>53</v>
      </c>
      <c r="C3" s="10" t="s">
        <v>54</v>
      </c>
      <c r="D3" s="10"/>
      <c r="E3" s="10" t="s">
        <v>55</v>
      </c>
      <c r="F3" s="10" t="s">
        <v>56</v>
      </c>
    </row>
    <row r="4" spans="1:6" x14ac:dyDescent="0.2">
      <c r="A4" s="10" t="s">
        <v>58</v>
      </c>
      <c r="B4" s="10" t="s">
        <v>53</v>
      </c>
      <c r="C4" s="10" t="s">
        <v>54</v>
      </c>
      <c r="D4" s="10"/>
      <c r="E4" s="10" t="s">
        <v>55</v>
      </c>
      <c r="F4" s="10" t="s">
        <v>59</v>
      </c>
    </row>
    <row r="5" spans="1:6" x14ac:dyDescent="0.2">
      <c r="A5" s="10" t="s">
        <v>60</v>
      </c>
      <c r="B5" s="10" t="s">
        <v>53</v>
      </c>
      <c r="C5" s="10" t="s">
        <v>54</v>
      </c>
      <c r="D5" s="10"/>
      <c r="E5" s="10" t="s">
        <v>55</v>
      </c>
      <c r="F5" s="10" t="s">
        <v>59</v>
      </c>
    </row>
    <row r="6" spans="1:6" x14ac:dyDescent="0.2">
      <c r="A6" s="10" t="s">
        <v>61</v>
      </c>
      <c r="B6" s="10" t="s">
        <v>53</v>
      </c>
      <c r="C6" s="10" t="s">
        <v>54</v>
      </c>
      <c r="D6" s="10"/>
      <c r="E6" s="10" t="s">
        <v>55</v>
      </c>
      <c r="F6" s="10" t="s">
        <v>59</v>
      </c>
    </row>
    <row r="7" spans="1:6" x14ac:dyDescent="0.2">
      <c r="A7" s="10" t="s">
        <v>62</v>
      </c>
      <c r="B7" s="10" t="s">
        <v>53</v>
      </c>
      <c r="C7" s="10" t="s">
        <v>54</v>
      </c>
      <c r="D7" s="10"/>
      <c r="E7" s="10" t="s">
        <v>55</v>
      </c>
      <c r="F7" s="10" t="s">
        <v>59</v>
      </c>
    </row>
    <row r="8" spans="1:6" x14ac:dyDescent="0.2">
      <c r="A8" s="10" t="s">
        <v>63</v>
      </c>
      <c r="B8" s="10" t="s">
        <v>53</v>
      </c>
      <c r="C8" s="10" t="s">
        <v>54</v>
      </c>
      <c r="D8" s="10"/>
      <c r="E8" s="10" t="s">
        <v>55</v>
      </c>
      <c r="F8" s="10" t="s">
        <v>59</v>
      </c>
    </row>
    <row r="9" spans="1:6" x14ac:dyDescent="0.2">
      <c r="A9" s="10" t="s">
        <v>64</v>
      </c>
      <c r="B9" s="10" t="s">
        <v>53</v>
      </c>
      <c r="C9" s="10" t="s">
        <v>54</v>
      </c>
      <c r="D9" s="10"/>
      <c r="E9" s="10" t="s">
        <v>55</v>
      </c>
      <c r="F9" s="10" t="s">
        <v>59</v>
      </c>
    </row>
    <row r="10" spans="1:6" x14ac:dyDescent="0.2">
      <c r="A10" s="10" t="s">
        <v>65</v>
      </c>
      <c r="B10" s="10" t="s">
        <v>66</v>
      </c>
      <c r="C10" s="10" t="s">
        <v>67</v>
      </c>
      <c r="D10" s="10"/>
      <c r="E10" s="10" t="s">
        <v>55</v>
      </c>
      <c r="F10" s="10" t="s">
        <v>68</v>
      </c>
    </row>
    <row r="11" spans="1:6" x14ac:dyDescent="0.2">
      <c r="A11" s="10" t="s">
        <v>69</v>
      </c>
      <c r="B11" s="10" t="s">
        <v>66</v>
      </c>
      <c r="C11" s="10" t="s">
        <v>67</v>
      </c>
      <c r="D11" s="10"/>
      <c r="E11" s="10" t="s">
        <v>55</v>
      </c>
      <c r="F11" s="10" t="s">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showGridLines="0" workbookViewId="0">
      <selection activeCell="F15" sqref="F15"/>
    </sheetView>
  </sheetViews>
  <sheetFormatPr baseColWidth="10" defaultColWidth="8.83203125" defaultRowHeight="15" x14ac:dyDescent="0.2"/>
  <cols>
    <col min="1" max="1" width="15.1640625" customWidth="1"/>
    <col min="2" max="2" width="12.5" customWidth="1"/>
    <col min="3" max="3" width="12.6640625" bestFit="1" customWidth="1"/>
    <col min="4" max="4" width="9.5" bestFit="1" customWidth="1"/>
    <col min="5" max="5" width="10.83203125" bestFit="1" customWidth="1"/>
    <col min="6" max="6" width="7.5" bestFit="1" customWidth="1"/>
    <col min="7" max="7" width="6.5" bestFit="1" customWidth="1"/>
    <col min="8" max="9" width="9.5" bestFit="1" customWidth="1"/>
  </cols>
  <sheetData>
    <row r="1" spans="1:9" x14ac:dyDescent="0.2">
      <c r="A1" s="9" t="s">
        <v>92</v>
      </c>
      <c r="B1" s="9" t="s">
        <v>93</v>
      </c>
      <c r="C1" s="9" t="s">
        <v>94</v>
      </c>
      <c r="D1" s="9" t="s">
        <v>95</v>
      </c>
      <c r="E1" s="9" t="s">
        <v>96</v>
      </c>
      <c r="F1" s="9" t="s">
        <v>97</v>
      </c>
      <c r="G1" s="9" t="s">
        <v>98</v>
      </c>
      <c r="H1" s="9" t="s">
        <v>99</v>
      </c>
      <c r="I1" s="9" t="s">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showGridLines="0" workbookViewId="0">
      <selection activeCell="D15" sqref="D15"/>
    </sheetView>
  </sheetViews>
  <sheetFormatPr baseColWidth="10" defaultColWidth="8.83203125" defaultRowHeight="15" x14ac:dyDescent="0.2"/>
  <cols>
    <col min="1" max="1" width="13.5" customWidth="1"/>
    <col min="2" max="2" width="9.1640625" customWidth="1"/>
    <col min="4" max="8" width="9.1640625" customWidth="1"/>
  </cols>
  <sheetData>
    <row r="1" spans="1:12" ht="45" x14ac:dyDescent="0.2">
      <c r="A1" s="9" t="s">
        <v>101</v>
      </c>
      <c r="B1" s="9" t="s">
        <v>102</v>
      </c>
      <c r="C1" s="9" t="s">
        <v>103</v>
      </c>
      <c r="D1" s="9" t="s">
        <v>104</v>
      </c>
      <c r="E1" s="9" t="s">
        <v>105</v>
      </c>
      <c r="F1" s="9" t="s">
        <v>106</v>
      </c>
      <c r="G1" s="9" t="s">
        <v>107</v>
      </c>
      <c r="H1" s="9" t="s">
        <v>108</v>
      </c>
      <c r="I1" s="9" t="s">
        <v>109</v>
      </c>
      <c r="J1" s="9" t="s">
        <v>110</v>
      </c>
      <c r="K1" s="9" t="s">
        <v>111</v>
      </c>
      <c r="L1" s="9" t="s">
        <v>112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
  <sheetViews>
    <sheetView showGridLines="0" workbookViewId="0"/>
  </sheetViews>
  <sheetFormatPr baseColWidth="10" defaultColWidth="8.83203125" defaultRowHeight="15" x14ac:dyDescent="0.2"/>
  <cols>
    <col min="3" max="3" width="8.5" bestFit="1" customWidth="1"/>
    <col min="4" max="4" width="29" bestFit="1" customWidth="1"/>
    <col min="5" max="5" width="17" bestFit="1" customWidth="1"/>
    <col min="6" max="6" width="21.6640625" bestFit="1" customWidth="1"/>
    <col min="7" max="7" width="15.33203125" bestFit="1" customWidth="1"/>
    <col min="8" max="8" width="17.6640625" bestFit="1" customWidth="1"/>
    <col min="12" max="12" width="9.33203125" bestFit="1" customWidth="1"/>
    <col min="13" max="13" width="10" bestFit="1" customWidth="1"/>
  </cols>
  <sheetData>
    <row r="1" spans="1:24" ht="30" x14ac:dyDescent="0.2">
      <c r="A1" s="9" t="s">
        <v>113</v>
      </c>
      <c r="B1" s="9" t="s">
        <v>102</v>
      </c>
      <c r="C1" s="9" t="s">
        <v>103</v>
      </c>
      <c r="D1" s="9" t="s">
        <v>114</v>
      </c>
      <c r="E1" s="9" t="s">
        <v>115</v>
      </c>
      <c r="F1" s="9" t="s">
        <v>116</v>
      </c>
      <c r="G1" s="9" t="s">
        <v>117</v>
      </c>
      <c r="H1" s="9" t="s">
        <v>118</v>
      </c>
      <c r="I1" s="9" t="s">
        <v>119</v>
      </c>
      <c r="J1" s="9" t="s">
        <v>115</v>
      </c>
      <c r="K1" s="9" t="s">
        <v>120</v>
      </c>
      <c r="L1" s="9" t="s">
        <v>121</v>
      </c>
      <c r="M1" s="9" t="s">
        <v>122</v>
      </c>
      <c r="N1" s="9" t="s">
        <v>123</v>
      </c>
      <c r="O1" s="9" t="s">
        <v>115</v>
      </c>
      <c r="P1" s="9" t="s">
        <v>124</v>
      </c>
      <c r="Q1" s="9" t="s">
        <v>121</v>
      </c>
      <c r="R1" s="9" t="s">
        <v>122</v>
      </c>
      <c r="S1" s="9" t="s">
        <v>125</v>
      </c>
      <c r="T1" s="9" t="s">
        <v>115</v>
      </c>
      <c r="U1" s="9" t="s">
        <v>124</v>
      </c>
      <c r="V1" s="9" t="s">
        <v>121</v>
      </c>
      <c r="W1" s="9" t="s">
        <v>122</v>
      </c>
      <c r="X1" s="9" t="s">
        <v>125</v>
      </c>
    </row>
    <row r="2" spans="1:24" x14ac:dyDescent="0.2">
      <c r="D2" s="11" t="s">
        <v>126</v>
      </c>
    </row>
    <row r="6" spans="1:24" x14ac:dyDescent="0.2">
      <c r="D6" s="12" t="s">
        <v>127</v>
      </c>
      <c r="E6" s="12" t="s">
        <v>131</v>
      </c>
      <c r="F6" s="13" t="s">
        <v>134</v>
      </c>
    </row>
    <row r="7" spans="1:24" x14ac:dyDescent="0.2">
      <c r="D7" s="12" t="s">
        <v>128</v>
      </c>
      <c r="E7" s="12" t="s">
        <v>362</v>
      </c>
      <c r="F7" s="12" t="s">
        <v>132</v>
      </c>
    </row>
    <row r="8" spans="1:24" x14ac:dyDescent="0.2">
      <c r="D8" s="12" t="s">
        <v>129</v>
      </c>
      <c r="E8" s="12" t="s">
        <v>133</v>
      </c>
      <c r="F8" s="12" t="s">
        <v>135</v>
      </c>
    </row>
    <row r="9" spans="1:24" x14ac:dyDescent="0.2">
      <c r="D9" s="12" t="s">
        <v>130</v>
      </c>
      <c r="E9" s="12" t="s">
        <v>136</v>
      </c>
      <c r="F9" s="12" t="s">
        <v>137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baseColWidth="10" defaultColWidth="25.1640625" defaultRowHeight="15" x14ac:dyDescent="0.2"/>
  <cols>
    <col min="1" max="1" width="30.33203125" customWidth="1"/>
  </cols>
  <sheetData>
    <row r="1" spans="1:7" x14ac:dyDescent="0.2">
      <c r="A1" s="14" t="s">
        <v>363</v>
      </c>
      <c r="B1" s="9" t="s">
        <v>46</v>
      </c>
      <c r="C1" s="9" t="s">
        <v>47</v>
      </c>
      <c r="D1" s="9" t="s">
        <v>48</v>
      </c>
      <c r="E1" s="9" t="s">
        <v>49</v>
      </c>
      <c r="F1" s="9" t="s">
        <v>50</v>
      </c>
      <c r="G1" s="9" t="s">
        <v>51</v>
      </c>
    </row>
    <row r="2" spans="1:7" x14ac:dyDescent="0.2">
      <c r="A2" s="15"/>
      <c r="B2" s="10" t="s">
        <v>113</v>
      </c>
      <c r="C2" s="10" t="s">
        <v>138</v>
      </c>
      <c r="D2" s="10" t="s">
        <v>139</v>
      </c>
      <c r="E2" s="10">
        <v>1</v>
      </c>
      <c r="F2" s="10" t="s">
        <v>55</v>
      </c>
      <c r="G2" s="10" t="s">
        <v>59</v>
      </c>
    </row>
    <row r="3" spans="1:7" x14ac:dyDescent="0.2">
      <c r="A3" s="15"/>
      <c r="B3" s="10" t="s">
        <v>102</v>
      </c>
      <c r="C3" s="10" t="s">
        <v>138</v>
      </c>
      <c r="D3" s="10" t="s">
        <v>102</v>
      </c>
      <c r="E3" s="10">
        <v>2</v>
      </c>
      <c r="F3" s="10" t="s">
        <v>55</v>
      </c>
      <c r="G3" s="10" t="s">
        <v>59</v>
      </c>
    </row>
    <row r="4" spans="1:7" x14ac:dyDescent="0.2">
      <c r="A4" s="15"/>
      <c r="B4" s="10" t="s">
        <v>140</v>
      </c>
      <c r="C4" s="10" t="s">
        <v>138</v>
      </c>
      <c r="D4" s="10" t="s">
        <v>141</v>
      </c>
      <c r="E4" s="10">
        <v>3</v>
      </c>
      <c r="F4" s="10" t="s">
        <v>55</v>
      </c>
      <c r="G4" s="10" t="s">
        <v>59</v>
      </c>
    </row>
    <row r="5" spans="1:7" x14ac:dyDescent="0.2">
      <c r="A5" s="15"/>
      <c r="B5" s="10" t="s">
        <v>103</v>
      </c>
      <c r="C5" s="10" t="s">
        <v>138</v>
      </c>
      <c r="D5" s="10" t="s">
        <v>103</v>
      </c>
      <c r="E5" s="10">
        <v>4</v>
      </c>
      <c r="F5" s="10" t="s">
        <v>55</v>
      </c>
      <c r="G5" s="10" t="s">
        <v>59</v>
      </c>
    </row>
    <row r="6" spans="1:7" x14ac:dyDescent="0.2">
      <c r="A6" s="15"/>
      <c r="B6" s="10" t="s">
        <v>142</v>
      </c>
      <c r="C6" s="10" t="s">
        <v>138</v>
      </c>
      <c r="D6" s="10" t="s">
        <v>143</v>
      </c>
      <c r="E6" s="10">
        <v>5</v>
      </c>
      <c r="F6" s="10" t="s">
        <v>55</v>
      </c>
      <c r="G6" s="10" t="s">
        <v>59</v>
      </c>
    </row>
    <row r="7" spans="1:7" x14ac:dyDescent="0.2">
      <c r="A7" s="15"/>
      <c r="B7" s="10" t="s">
        <v>144</v>
      </c>
      <c r="C7" s="10" t="s">
        <v>138</v>
      </c>
      <c r="D7" s="10" t="s">
        <v>144</v>
      </c>
      <c r="E7" s="10">
        <v>6</v>
      </c>
      <c r="F7" s="10" t="s">
        <v>55</v>
      </c>
      <c r="G7" s="10" t="s">
        <v>59</v>
      </c>
    </row>
    <row r="8" spans="1:7" x14ac:dyDescent="0.2">
      <c r="A8" s="15"/>
      <c r="B8" s="10" t="s">
        <v>145</v>
      </c>
      <c r="C8" s="10" t="s">
        <v>138</v>
      </c>
      <c r="D8" s="10" t="s">
        <v>145</v>
      </c>
      <c r="E8" s="10">
        <v>7</v>
      </c>
      <c r="F8" s="10" t="s">
        <v>55</v>
      </c>
      <c r="G8" s="10" t="s">
        <v>59</v>
      </c>
    </row>
    <row r="9" spans="1:7" ht="30" x14ac:dyDescent="0.2">
      <c r="A9" s="15" t="s">
        <v>159</v>
      </c>
      <c r="B9" s="10" t="s">
        <v>146</v>
      </c>
      <c r="C9" s="10" t="s">
        <v>138</v>
      </c>
      <c r="D9" s="10" t="s">
        <v>147</v>
      </c>
      <c r="E9" s="10">
        <v>8</v>
      </c>
      <c r="F9" s="10" t="s">
        <v>55</v>
      </c>
      <c r="G9" s="10" t="s">
        <v>59</v>
      </c>
    </row>
    <row r="10" spans="1:7" x14ac:dyDescent="0.2">
      <c r="A10" s="15" t="s">
        <v>158</v>
      </c>
      <c r="B10" s="10" t="s">
        <v>148</v>
      </c>
      <c r="C10" s="10" t="s">
        <v>138</v>
      </c>
      <c r="D10" s="10" t="s">
        <v>149</v>
      </c>
      <c r="E10" s="10">
        <v>9</v>
      </c>
      <c r="F10" s="10" t="s">
        <v>55</v>
      </c>
      <c r="G10" s="10" t="s">
        <v>59</v>
      </c>
    </row>
    <row r="11" spans="1:7" x14ac:dyDescent="0.2">
      <c r="A11" s="15"/>
      <c r="B11" s="10" t="s">
        <v>150</v>
      </c>
      <c r="C11" s="10" t="s">
        <v>138</v>
      </c>
      <c r="D11" s="10" t="s">
        <v>151</v>
      </c>
      <c r="E11" s="10">
        <v>10</v>
      </c>
      <c r="F11" s="10" t="s">
        <v>55</v>
      </c>
      <c r="G11" s="10" t="s">
        <v>59</v>
      </c>
    </row>
    <row r="12" spans="1:7" x14ac:dyDescent="0.2">
      <c r="A12" s="15"/>
      <c r="B12" s="10" t="s">
        <v>152</v>
      </c>
      <c r="C12" s="10" t="s">
        <v>138</v>
      </c>
      <c r="D12" s="10" t="s">
        <v>153</v>
      </c>
      <c r="E12" s="10">
        <v>11</v>
      </c>
      <c r="F12" s="10" t="s">
        <v>55</v>
      </c>
      <c r="G12" s="10" t="s">
        <v>59</v>
      </c>
    </row>
    <row r="13" spans="1:7" x14ac:dyDescent="0.2">
      <c r="A13" s="15"/>
      <c r="B13" s="10" t="s">
        <v>154</v>
      </c>
      <c r="C13" s="10" t="s">
        <v>138</v>
      </c>
      <c r="D13" s="10" t="s">
        <v>154</v>
      </c>
      <c r="E13" s="10">
        <v>12</v>
      </c>
      <c r="F13" s="10" t="s">
        <v>55</v>
      </c>
      <c r="G13" s="10" t="s">
        <v>59</v>
      </c>
    </row>
    <row r="14" spans="1:7" x14ac:dyDescent="0.2">
      <c r="A14" s="15"/>
      <c r="B14" s="10" t="s">
        <v>155</v>
      </c>
      <c r="C14" s="10" t="s">
        <v>138</v>
      </c>
      <c r="D14" s="10" t="s">
        <v>156</v>
      </c>
      <c r="E14" s="10">
        <v>13</v>
      </c>
      <c r="F14" s="10" t="s">
        <v>55</v>
      </c>
      <c r="G14" s="10" t="s">
        <v>59</v>
      </c>
    </row>
    <row r="15" spans="1:7" x14ac:dyDescent="0.2">
      <c r="A15" s="15"/>
      <c r="B15" s="10" t="s">
        <v>157</v>
      </c>
      <c r="C15" s="10" t="s">
        <v>138</v>
      </c>
      <c r="D15" s="10" t="s">
        <v>157</v>
      </c>
      <c r="E15" s="10">
        <v>14</v>
      </c>
      <c r="F15" s="10" t="s">
        <v>55</v>
      </c>
      <c r="G15" s="10"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13</vt:i4>
      </vt:variant>
    </vt:vector>
  </HeadingPairs>
  <TitlesOfParts>
    <vt:vector size="13" baseType="lpstr">
      <vt:lpstr>Team &amp; Discussion</vt:lpstr>
      <vt:lpstr>Datasets</vt:lpstr>
      <vt:lpstr>#1 Quies</vt:lpstr>
      <vt:lpstr>#2 Bussola</vt:lpstr>
      <vt:lpstr>#3 Limpid</vt:lpstr>
      <vt:lpstr>#4 Resident Population</vt:lpstr>
      <vt:lpstr>#5 School Buildings</vt:lpstr>
      <vt:lpstr>#6 School Students</vt:lpstr>
      <vt:lpstr>#7 MediumLarge Sales Structure</vt:lpstr>
      <vt:lpstr>#8 Mall</vt:lpstr>
      <vt:lpstr>#9 Market</vt:lpstr>
      <vt:lpstr>#10 Care center</vt:lpstr>
      <vt:lpstr>#11 Public Health Center</vt:lpstr>
    </vt:vector>
  </TitlesOfParts>
  <Company>CSI-Piemonte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elena.fabbris@csi.it</dc:creator>
  <cp:lastModifiedBy>Utente di Microsoft Office</cp:lastModifiedBy>
  <dcterms:created xsi:type="dcterms:W3CDTF">2016-06-10T07:53:19Z</dcterms:created>
  <dcterms:modified xsi:type="dcterms:W3CDTF">2016-07-01T16:19:02Z</dcterms:modified>
</cp:coreProperties>
</file>