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queryTables/queryTable2.xml" ContentType="application/vnd.openxmlformats-officedocument.spreadsheetml.query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Ric\Desktop\UNI\Electronics And Telecommuncations Bach\Year 3\4. Research Project (Thur)\"/>
    </mc:Choice>
  </mc:AlternateContent>
  <xr:revisionPtr revIDLastSave="0" documentId="13_ncr:1_{FB7806A8-0458-43DA-98C6-4E6A8BD0446B}" xr6:coauthVersionLast="45" xr6:coauthVersionMax="45" xr10:uidLastSave="{00000000-0000-0000-0000-000000000000}"/>
  <bookViews>
    <workbookView xWindow="-28920" yWindow="-75" windowWidth="29040" windowHeight="15990" activeTab="1" xr2:uid="{5C8C4FAF-8D0F-4368-B15F-5BD7E7EB4D56}"/>
  </bookViews>
  <sheets>
    <sheet name="High Altitude Ballon Parts List" sheetId="1" r:id="rId1"/>
    <sheet name="Testing Parts List" sheetId="2" r:id="rId2"/>
  </sheets>
  <definedNames>
    <definedName name="ExternalData_1" localSheetId="0" hidden="1">'High Altitude Ballon Parts List'!$A$1:$I$43</definedName>
    <definedName name="ExternalData_1" localSheetId="1" hidden="1">'Testing Parts List'!$A$1:$I$4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17" i="2" l="1"/>
  <c r="A10" i="2" l="1"/>
  <c r="E10" i="2"/>
  <c r="E55" i="1" l="1"/>
  <c r="F35" i="1"/>
  <c r="A55" i="1" s="1"/>
  <c r="F55" i="1" l="1"/>
  <c r="F10"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70C46C1-5955-4713-91E8-E293BC691D9B}" keepAlive="1" name="Query - Table2" description="Connection to the 'Table2' query in the workbook." type="5" refreshedVersion="6" background="1" saveData="1">
    <dbPr connection="Provider=Microsoft.Mashup.OleDb.1;Data Source=$Workbook$;Location=Table2;Extended Properties=&quot;&quot;" command="SELECT * FROM [Table2]"/>
  </connection>
  <connection id="2" xr16:uid="{A857DE35-716D-47A5-87F2-E1865615A09B}" keepAlive="1" name="Query - Table2 (2)" description="Connection to the 'Table2 (2)' query in the workbook." type="5" refreshedVersion="6" background="1" saveData="1">
    <dbPr connection="Provider=Microsoft.Mashup.OleDb.1;Data Source=$Workbook$;Location=&quot;Table2 (2)&quot;;Extended Properties=&quot;&quot;" command="SELECT * FROM [Table2 (2)]"/>
  </connection>
</connections>
</file>

<file path=xl/sharedStrings.xml><?xml version="1.0" encoding="utf-8"?>
<sst xmlns="http://schemas.openxmlformats.org/spreadsheetml/2006/main" count="307" uniqueCount="154">
  <si>
    <t>Balloon</t>
  </si>
  <si>
    <t>University</t>
  </si>
  <si>
    <t>600g Latex Balloon</t>
  </si>
  <si>
    <t>1-2</t>
  </si>
  <si>
    <t>Kaymont/Random Engineering LTD</t>
  </si>
  <si>
    <t>http://www.randomengineering.co.uk/Random_Aerospace/Balloons.html</t>
  </si>
  <si>
    <t>Kaymont: 600g totex TA600 natural latex, helium 1-2lbs payload 250m/min 02.11.19</t>
  </si>
  <si>
    <t>Radio</t>
  </si>
  <si>
    <t>uBlox Max-M8Q-10</t>
  </si>
  <si>
    <t>1</t>
  </si>
  <si>
    <t>£26.39</t>
  </si>
  <si>
    <t>Uputronics</t>
  </si>
  <si>
    <t>https://store.uputronics.com/index.php?route=product/product&amp;path=60_64&amp;product_id=84</t>
  </si>
  <si>
    <t>This GPS module is proven to work beyond the altitude that the average GPS module will stop working. So there is no radio down time.</t>
  </si>
  <si>
    <t>Radiometrix NTX2B</t>
  </si>
  <si>
    <t>£21</t>
  </si>
  <si>
    <t>Radiometrix</t>
  </si>
  <si>
    <t>https://radiometrix.mybigcommerce.com/ntx2b-uhf-narrow-band-fm-transmitter-frequency-434-075mhz-434-650mhz-and-458-700mhz/</t>
  </si>
  <si>
    <r>
      <t xml:space="preserve">Parachute (36"? Requires calc) </t>
    </r>
    <r>
      <rPr>
        <sz val="11"/>
        <color rgb="FFFF0000"/>
        <rFont val="Calibri"/>
        <family val="2"/>
        <scheme val="minor"/>
      </rPr>
      <t>(Sister making one)</t>
    </r>
  </si>
  <si>
    <t>High-Alitude-Balloons</t>
  </si>
  <si>
    <t>http://www.high-altitude-balloon.com/Payload-Parachute-Balloon-Parachute-Instrument-Chute/payload-parachute-balloon-chute-radiosonde-chute-36inch</t>
  </si>
  <si>
    <t>36 inch parachute as a safeguard at the moment, may need smaller or bigger, depends on payload weight and balloon rements after burst. May have sister fabricate one for cheaper. The price is shown is inclusive of $8 delivery, $20 without delivery</t>
  </si>
  <si>
    <t>Microcontroller</t>
  </si>
  <si>
    <t>Raspberry Pi 3 A+</t>
  </si>
  <si>
    <t>RS</t>
  </si>
  <si>
    <t>https://uk.rs-online.com/web/p/processor-microcontroller-development-kits/1811853/</t>
  </si>
  <si>
    <t>The Raspi 3 A+ will be used as the brain of the payload, A+ means it will use less power that other versions of the pi, and hence not waste the lithium cells onboard. Though will it generate enough heat to keep everything warm?</t>
  </si>
  <si>
    <t>Raspberry Pi Cam V2</t>
  </si>
  <si>
    <t>£21.49</t>
  </si>
  <si>
    <t>https://uk.rs-online.com/web/p/video-modules/9132664/</t>
  </si>
  <si>
    <t>The Raspi V2 camera will be used to capture onboard still photos and will be trigger by using a on raspberry pi script that will trigger photos to be taken every 30s or so. This should</t>
  </si>
  <si>
    <t>2.4L Polysterene Box</t>
  </si>
  <si>
    <t>Ebay:letyagauk</t>
  </si>
  <si>
    <t>https://www.ebay.co.uk/itm/THERMO-INSULATION-POLYSTYRENE-BOXES-FOOD-FISH-REPTILES-PERISHABLE-VARIOUS/233207982930</t>
  </si>
  <si>
    <t>Helium Canister</t>
  </si>
  <si>
    <t>1+</t>
  </si>
  <si>
    <t>?</t>
  </si>
  <si>
    <t>70cm band Mag-Mount Whip Antenna cut to 164mm</t>
  </si>
  <si>
    <t>Ebay/moonrakerukltd</t>
  </si>
  <si>
    <t>https://www.ebay.co.uk/itm/HAM-Antenna-Kit-Magnetic-Mount-Antenna-DUAL-BAND-2m-70cm/122953868791</t>
  </si>
  <si>
    <t>SDR Dongle (RTL-SDR Blog) or (EZCap) or NEWSKY TV28T dongle / Yaesu 817</t>
  </si>
  <si>
    <t>£23.16</t>
  </si>
  <si>
    <t>Heather Lomond</t>
  </si>
  <si>
    <t>https://www.ebay.co.uk/itm/RTL-SDR-Blog-V3-RTL2832-1PPM-TCXO-HF-BiasT-SMA-Software-Defined-Radio-Antennas/283144516411</t>
  </si>
  <si>
    <t>RTL-SDR Blog V3 RTL2832 1PPM TCXO HF BiasT SMA Software Defined Radio + Antennas</t>
  </si>
  <si>
    <r>
      <t xml:space="preserve">Nokia GSM Phone </t>
    </r>
    <r>
      <rPr>
        <sz val="11"/>
        <color rgb="FFFF0000"/>
        <rFont val="Calibri"/>
        <family val="2"/>
        <scheme val="minor"/>
      </rPr>
      <t>(NOT USING, TOO COMPLICATED)</t>
    </r>
  </si>
  <si>
    <t>Action Camera</t>
  </si>
  <si>
    <t>£29.99</t>
  </si>
  <si>
    <t>Amazon:Dragon Touch</t>
  </si>
  <si>
    <t>Action Camera SD</t>
  </si>
  <si>
    <t>£8.49</t>
  </si>
  <si>
    <t>Rapid</t>
  </si>
  <si>
    <t>Lithium AA Energiser x4 3000mAh = 12,000mAh (1.5V*4) = 6V</t>
  </si>
  <si>
    <t>4+</t>
  </si>
  <si>
    <t>https://www.rapidonline.com/energizer-639155-hi-energy-lithium-aa-battery-3000mah-x4-59-1152</t>
  </si>
  <si>
    <t>Raspberry Pi SD Card</t>
  </si>
  <si>
    <t>Sensor</t>
  </si>
  <si>
    <t>MPU-9250 9 Axis Sensor Module (3 acc, 3 gyr, 3 magno)</t>
  </si>
  <si>
    <t>£2.41</t>
  </si>
  <si>
    <t>Ebay</t>
  </si>
  <si>
    <t>https://www.ebay.co.uk/itm/MPU-9250-SPI-IIC-9-Axis-Attitude-Module-Gyro-Accelerator-Magnetometer/221545416146</t>
  </si>
  <si>
    <t>BMP280 Internal Temp, Air Pressure, Altitude Sensor module</t>
  </si>
  <si>
    <t>£1.85</t>
  </si>
  <si>
    <t>https://www.ebay.co.uk/itm/BMP280-3-3V-Pressure-Sensor-Module-Arduino-Precision-Atmospheric-Replace-BMP180/262945369944</t>
  </si>
  <si>
    <t>BMP180, or successor; BMP280, GY995, MPU…, Steve Randall says the BMP280 does not measure above 30,000ft since the sensor has a range of -500m to 9000m, or 300hPa to 1100hPa. The MS5561 has a range that goes down to 10hPa, but it cannot be found online as easily</t>
  </si>
  <si>
    <t>External Temperature Sensor (Thermistor)</t>
  </si>
  <si>
    <t>Misc</t>
  </si>
  <si>
    <r>
      <t xml:space="preserve">Insulation Wool for electronics </t>
    </r>
    <r>
      <rPr>
        <sz val="11"/>
        <color rgb="FFFF0000"/>
        <rFont val="Calibri"/>
        <family val="2"/>
        <scheme val="minor"/>
      </rPr>
      <t>(NOT USING)</t>
    </r>
  </si>
  <si>
    <t>As Required</t>
  </si>
  <si>
    <r>
      <t xml:space="preserve">Handwarmers to keep electronics warm </t>
    </r>
    <r>
      <rPr>
        <sz val="11"/>
        <color rgb="FFFF0000"/>
        <rFont val="Calibri"/>
        <family val="2"/>
        <scheme val="minor"/>
      </rPr>
      <t>(NOT USING)</t>
    </r>
  </si>
  <si>
    <t>Mobile Internet Dongle / Mobile Hotspot (HABHUB)</t>
  </si>
  <si>
    <t>N.A</t>
  </si>
  <si>
    <t>Riccardo</t>
  </si>
  <si>
    <t>Laptop</t>
  </si>
  <si>
    <t>Voltage Sensor</t>
  </si>
  <si>
    <t>Ebay:ictuyou</t>
  </si>
  <si>
    <t>https://www.ebay.co.uk/itm/Arduino-25v-DC-Input-Voltage-Sensor-Module-Tester-Board-DC001/223529777639</t>
  </si>
  <si>
    <t>Arduino 25v DC Input Voltage Sensor Module Tester Board DC001, to test the voltage of the battery during the flight to see data later on</t>
  </si>
  <si>
    <t>GY-302 Ambient Light Sensor</t>
  </si>
  <si>
    <t>Ebay:alltopnotch</t>
  </si>
  <si>
    <t>https://www.ebay.co.uk/itm/GY-302-BH1750-Digital-Ambient-Light-Intensity-Sensor-Module-I2C-BH1750FVI-16bit/233344174745</t>
  </si>
  <si>
    <t>GY-8511 UV Light Sensor</t>
  </si>
  <si>
    <t>Ebay:umtmedia</t>
  </si>
  <si>
    <t>https://www.ebay.co.uk/itm/GY-8511-ML8511-Sensor-Module-Ultraviolet-Analog-Output-UV-Sensor-for-Arduino-PI/263238052251</t>
  </si>
  <si>
    <t>Humidity Sensor</t>
  </si>
  <si>
    <t>Car Laptop Charger Inverter</t>
  </si>
  <si>
    <t>https://www.amazon.co.uk/Universal-Charger-Inverter-Computer-Sumsung/dp/B0792N9F5M/</t>
  </si>
  <si>
    <t>Is required for laptop in car, to keep it alive since It will be dead by time we have reached the payload</t>
  </si>
  <si>
    <t>1mm Nylon String</t>
  </si>
  <si>
    <t>30m</t>
  </si>
  <si>
    <t>£1.29</t>
  </si>
  <si>
    <t>https://www.ebay.co.uk/itm/400559282398</t>
  </si>
  <si>
    <t>This will be used to connect balloon to parachute to payload, and copes with the cold well, but doesn't have a overally high UTS as stated by the regulations requirements</t>
  </si>
  <si>
    <t>Various cable ties</t>
  </si>
  <si>
    <t>5+</t>
  </si>
  <si>
    <t>Already own</t>
  </si>
  <si>
    <t>Used to connect the baloon and nylon lines</t>
  </si>
  <si>
    <t>Duct tape</t>
  </si>
  <si>
    <t>Use to seal helium in the balloon, and payload lid on</t>
  </si>
  <si>
    <t>Water bottle filled with water</t>
  </si>
  <si>
    <t>Free</t>
  </si>
  <si>
    <t>Used to calculate the positive lift in helium calculator at time of launch</t>
  </si>
  <si>
    <t>Ground drapes/tarp</t>
  </si>
  <si>
    <t>This is important to protect the latex balloon at the launch site from the ground to prevent prematurely rupturing it. I can aquire this from my father's work (giant bin bags)</t>
  </si>
  <si>
    <t>Power</t>
  </si>
  <si>
    <t>Switched x4 Battery Holder</t>
  </si>
  <si>
    <t>Ebay:techkorex</t>
  </si>
  <si>
    <t>https://www.ebay.co.uk/itm/AA-x-4-Battery-Holder-with-Connection-Wire-Cable-and-On-Off-Switch/192587484441</t>
  </si>
  <si>
    <t>I can get this sort of thing from the mechatronics lab, and do not have to purchase it, but since I want to battery to have a built in switch I have chosen to source it from Ebay.</t>
  </si>
  <si>
    <t>Car</t>
  </si>
  <si>
    <t>40L Petrol (if currently 1/4 full, at 120.22L/pL)</t>
  </si>
  <si>
    <t>40L</t>
  </si>
  <si>
    <t>Sainsburys/Asda</t>
  </si>
  <si>
    <t>If I purchase 3/4 of a 50L tank of petrol from sainsburys or asda. Balloon typically land 3 hours away, to a full tank is important.</t>
  </si>
  <si>
    <t>Latex gloves</t>
  </si>
  <si>
    <t>1 Pack</t>
  </si>
  <si>
    <t>Previous guides have said it is important not to touch the balloon with bare hands because of the oils on your hand can cause prematurely bursting</t>
  </si>
  <si>
    <t>Helium Canister fill tube</t>
  </si>
  <si>
    <t>I need to buy or fabricate a helium fill tube that will connect the helium canister to the balloon and which will transfer the helium to inflate the balloon</t>
  </si>
  <si>
    <t>Antenna</t>
  </si>
  <si>
    <t>SWR Meter (Gooit frequency counter)</t>
  </si>
  <si>
    <t>Ebay:xcv-slm</t>
  </si>
  <si>
    <t>https://www.ebay.co.uk/itm/GOOIT-GY560-50Mhz-to-2-4Ghz-PROTABLE-FREQUENCY-COUNTER-UK-Stock/293269783628</t>
  </si>
  <si>
    <t>Used for tuning the reciving antenna/transmitter to resonated 434MHz on the 70cm band</t>
  </si>
  <si>
    <t>RG174 to SMA pigtail</t>
  </si>
  <si>
    <t>https://store.uputronics.com/index.php?route=product/product&amp;path=63&amp;product_id=59</t>
  </si>
  <si>
    <t>Equipment Wire</t>
  </si>
  <si>
    <t>10m</t>
  </si>
  <si>
    <t>https://www.ebay.co.uk/itm/113895625282</t>
  </si>
  <si>
    <t>Needed to great payload antenna ground plane</t>
  </si>
  <si>
    <t>MS5561 Pressure Sensor (10hPa)</t>
  </si>
  <si>
    <t>Helium</t>
  </si>
  <si>
    <t>Braided Hose Pipe</t>
  </si>
  <si>
    <t>1-2m</t>
  </si>
  <si>
    <t>40mm PVC waste pipe</t>
  </si>
  <si>
    <t>75mm</t>
  </si>
  <si>
    <t>Part Reference</t>
  </si>
  <si>
    <t>Type</t>
  </si>
  <si>
    <t>Budget</t>
  </si>
  <si>
    <t>Part</t>
  </si>
  <si>
    <t>Quantity</t>
  </si>
  <si>
    <t>Price</t>
  </si>
  <si>
    <t>Seller</t>
  </si>
  <si>
    <t>Available At</t>
  </si>
  <si>
    <t>Comment</t>
  </si>
  <si>
    <t>Price Total</t>
  </si>
  <si>
    <t>Personal Budget</t>
  </si>
  <si>
    <t>University Budget</t>
  </si>
  <si>
    <t>Niki Project Donation</t>
  </si>
  <si>
    <t>Total Uni Budget</t>
  </si>
  <si>
    <t>Remainging Budget Left To Use</t>
  </si>
  <si>
    <t>Calculated Value</t>
  </si>
  <si>
    <t>Typed value</t>
  </si>
  <si>
    <t>how the fuckkkk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</si>
</sst>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Red]&quot;£&quot;#,##0.00"/>
  </numFmts>
  <fonts count="7" x14ac:knownFonts="1">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u/>
      <sz val="11"/>
      <color theme="10"/>
      <name val="Calibri"/>
      <family val="2"/>
      <scheme val="minor"/>
    </font>
    <font>
      <sz val="11"/>
      <name val="Calibri"/>
      <family val="2"/>
      <scheme val="minor"/>
    </font>
    <font>
      <sz val="8"/>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4"/>
        <bgColor indexed="64"/>
      </patternFill>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26">
    <xf numFmtId="0" fontId="0" fillId="0" borderId="0" xfId="0"/>
    <xf numFmtId="164" fontId="0" fillId="0" borderId="0" xfId="0" applyNumberFormat="1"/>
    <xf numFmtId="0" fontId="0" fillId="0" borderId="0" xfId="0" applyProtection="1">
      <protection hidden="1"/>
    </xf>
    <xf numFmtId="0" fontId="4" fillId="0" borderId="0" xfId="1"/>
    <xf numFmtId="0" fontId="0" fillId="2" borderId="0" xfId="0" applyFill="1"/>
    <xf numFmtId="0" fontId="2" fillId="2" borderId="0" xfId="0" applyFont="1" applyFill="1"/>
    <xf numFmtId="0" fontId="0" fillId="2" borderId="0" xfId="0" applyFill="1" applyProtection="1">
      <protection hidden="1"/>
    </xf>
    <xf numFmtId="0" fontId="0" fillId="3" borderId="0" xfId="0" applyFill="1"/>
    <xf numFmtId="0" fontId="2" fillId="3" borderId="0" xfId="0" applyFont="1" applyFill="1"/>
    <xf numFmtId="0" fontId="0" fillId="3" borderId="0" xfId="0" applyFill="1" applyProtection="1">
      <protection hidden="1"/>
    </xf>
    <xf numFmtId="0" fontId="2" fillId="0" borderId="0" xfId="0" applyFont="1"/>
    <xf numFmtId="0" fontId="0" fillId="0" borderId="0" xfId="0" applyAlignment="1">
      <alignment horizontal="left"/>
    </xf>
    <xf numFmtId="0" fontId="5" fillId="0" borderId="0" xfId="0" applyFont="1"/>
    <xf numFmtId="164" fontId="0" fillId="3" borderId="0" xfId="0" applyNumberFormat="1" applyFill="1"/>
    <xf numFmtId="164" fontId="3" fillId="0" borderId="0" xfId="0" applyNumberFormat="1" applyFont="1"/>
    <xf numFmtId="0" fontId="1" fillId="3" borderId="0" xfId="0" applyFont="1" applyFill="1"/>
    <xf numFmtId="0" fontId="1" fillId="4" borderId="0" xfId="0" applyFont="1" applyFill="1"/>
    <xf numFmtId="165" fontId="0" fillId="0" borderId="0" xfId="0" applyNumberFormat="1"/>
    <xf numFmtId="165" fontId="0" fillId="0" borderId="0" xfId="0" applyNumberFormat="1" applyAlignment="1">
      <alignment horizontal="left"/>
    </xf>
    <xf numFmtId="165" fontId="0" fillId="3" borderId="0" xfId="0" applyNumberFormat="1" applyFill="1"/>
    <xf numFmtId="165" fontId="5" fillId="0" borderId="0" xfId="0" applyNumberFormat="1" applyFont="1" applyAlignment="1">
      <alignment horizontal="left"/>
    </xf>
    <xf numFmtId="165" fontId="2" fillId="0" borderId="0" xfId="0" applyNumberFormat="1" applyFont="1" applyAlignment="1">
      <alignment horizontal="left"/>
    </xf>
    <xf numFmtId="165" fontId="2" fillId="0" borderId="0" xfId="0" applyNumberFormat="1" applyFont="1"/>
    <xf numFmtId="165" fontId="2" fillId="2" borderId="0" xfId="0" applyNumberFormat="1" applyFont="1" applyFill="1" applyAlignment="1">
      <alignment horizontal="left"/>
    </xf>
    <xf numFmtId="165" fontId="2" fillId="3" borderId="0" xfId="0" applyNumberFormat="1" applyFont="1" applyFill="1" applyAlignment="1">
      <alignment horizontal="left"/>
    </xf>
    <xf numFmtId="165" fontId="3" fillId="0" borderId="0" xfId="0" applyNumberFormat="1" applyFont="1"/>
  </cellXfs>
  <cellStyles count="2">
    <cellStyle name="Hyperlink" xfId="1" builtinId="8"/>
    <cellStyle name="Normal" xfId="0" builtinId="0"/>
  </cellStyles>
  <dxfs count="20">
    <dxf>
      <numFmt numFmtId="165" formatCode="&quot;£&quot;#,##0.00;[Red]&quot;£&quot;#,##0.00"/>
      <fill>
        <patternFill patternType="solid">
          <fgColor indexed="64"/>
          <bgColor theme="0" tint="-0.14999847407452621"/>
        </patternFill>
      </fill>
    </dxf>
    <dxf>
      <numFmt numFmtId="165" formatCode="&quot;£&quot;#,##0.00;[Red]&quot;£&quot;#,##0.00"/>
    </dxf>
    <dxf>
      <numFmt numFmtId="165" formatCode="&quot;£&quot;#,##0.00;[Red]&quot;£&quot;#,##0.00"/>
      <fill>
        <patternFill patternType="solid">
          <fgColor indexed="64"/>
          <bgColor theme="0" tint="-0.14999847407452621"/>
        </patternFill>
      </fill>
    </dxf>
    <dxf>
      <numFmt numFmtId="165" formatCode="&quot;£&quot;#,##0.00;[Red]&quot;£&quot;#,##0.00"/>
    </dxf>
    <dxf>
      <numFmt numFmtId="164" formatCode="&quot;£&quot;#,##0.00"/>
      <fill>
        <patternFill patternType="solid">
          <fgColor indexed="64"/>
          <bgColor theme="0" tint="-0.14999847407452621"/>
        </patternFill>
      </fill>
    </dxf>
    <dxf>
      <numFmt numFmtId="164" formatCode="&quot;£&quot;#,##0.00"/>
    </dxf>
    <dxf>
      <numFmt numFmtId="164" formatCode="&quot;£&quot;#,##0.00"/>
    </dxf>
    <dxf>
      <numFmt numFmtId="164" formatCode="&quot;£&quot;#,##0.00"/>
    </dxf>
    <dxf>
      <numFmt numFmtId="164" formatCode="&quot;£&quot;#,##0.00"/>
      <fill>
        <patternFill patternType="solid">
          <fgColor indexed="64"/>
          <bgColor theme="0" tint="-0.14999847407452621"/>
        </patternFill>
      </fill>
    </dxf>
    <dxf>
      <numFmt numFmtId="164" formatCode="&quot;£&quot;#,##0.00"/>
    </dxf>
    <dxf>
      <alignment horizontal="general" vertical="bottom" textRotation="0" wrapText="0" indent="0" justifyLastLine="0" shrinkToFit="0" readingOrder="0"/>
      <protection locked="1" hidden="1"/>
    </dxf>
    <dxf>
      <numFmt numFmtId="0" formatCode="General"/>
    </dxf>
    <dxf>
      <numFmt numFmtId="164" formatCode="&quot;£&quot;#,##0.00"/>
      <fill>
        <patternFill patternType="solid">
          <fgColor indexed="64"/>
          <bgColor theme="0" tint="-0.14999847407452621"/>
        </patternFill>
      </fill>
    </dxf>
    <dxf>
      <numFmt numFmtId="164" formatCode="&quot;£&quot;#,##0.00"/>
    </dxf>
    <dxf>
      <numFmt numFmtId="164" formatCode="&quot;£&quot;#,##0.00"/>
    </dxf>
    <dxf>
      <numFmt numFmtId="164" formatCode="&quot;£&quot;#,##0.00"/>
    </dxf>
    <dxf>
      <numFmt numFmtId="164" formatCode="&quot;£&quot;#,##0.00"/>
      <fill>
        <patternFill patternType="solid">
          <fgColor indexed="64"/>
          <bgColor theme="0" tint="-0.14999847407452621"/>
        </patternFill>
      </fill>
    </dxf>
    <dxf>
      <numFmt numFmtId="164" formatCode="&quot;£&quot;#,##0.00"/>
    </dxf>
    <dxf>
      <alignment horizontal="general" vertical="bottom" textRotation="0" wrapText="0" indent="0" justifyLastLine="0" shrinkToFit="0" readingOrder="0"/>
      <protection locked="1" hidden="1"/>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FB02EB1-F1F5-43D5-81D1-A8B20257850C}" autoFormatId="16" applyNumberFormats="0" applyBorderFormats="0" applyFontFormats="0" applyPatternFormats="0" applyAlignmentFormats="0" applyWidthHeightFormats="0">
  <queryTableRefresh nextId="10">
    <queryTableFields count="9">
      <queryTableField id="1" name="Part Reference" tableColumnId="1"/>
      <queryTableField id="2" name="Type" tableColumnId="2"/>
      <queryTableField id="3" name="Budget" tableColumnId="3"/>
      <queryTableField id="4" name="Part" tableColumnId="4"/>
      <queryTableField id="5" name="Quantity" tableColumnId="5"/>
      <queryTableField id="6" name="Price" tableColumnId="6"/>
      <queryTableField id="7" name="Seller" tableColumnId="7"/>
      <queryTableField id="8" name="Available At" tableColumnId="8"/>
      <queryTableField id="9" name="Comment"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79EFE78D-83BF-426A-9652-8F946057B18E}" autoFormatId="16" applyNumberFormats="0" applyBorderFormats="0" applyFontFormats="0" applyPatternFormats="0" applyAlignmentFormats="0" applyWidthHeightFormats="0">
  <queryTableRefresh nextId="10">
    <queryTableFields count="9">
      <queryTableField id="1" name="Part Reference" tableColumnId="1"/>
      <queryTableField id="2" name="Type" tableColumnId="2"/>
      <queryTableField id="3" name="Budget" tableColumnId="3"/>
      <queryTableField id="4" name="Part" tableColumnId="4"/>
      <queryTableField id="5" name="Quantity" tableColumnId="5"/>
      <queryTableField id="6" name="Price" tableColumnId="6"/>
      <queryTableField id="7" name="Seller" tableColumnId="7"/>
      <queryTableField id="8" name="Available At" tableColumnId="8"/>
      <queryTableField id="9" name="Comment"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050991-4408-4485-BF7D-8CF3C74D19B8}" name="Parts" displayName="Parts" ref="A1:I43" tableType="queryTable" totalsRowShown="0">
  <autoFilter ref="A1:I43" xr:uid="{8E40B824-C6F7-4DD4-A561-1B145CEE739B}"/>
  <tableColumns count="9">
    <tableColumn id="1" xr3:uid="{4A8A6E0D-D6F3-423B-A1C2-1A156303FDEF}" uniqueName="1" name="Part Reference" queryTableFieldId="1"/>
    <tableColumn id="2" xr3:uid="{A2ED4FC4-C497-40A9-B2BA-3843395A3CCB}" uniqueName="2" name="Type" queryTableFieldId="2"/>
    <tableColumn id="3" xr3:uid="{EF1E279A-10F8-43E2-9A54-8BCC4003F276}" uniqueName="3" name="Budget" queryTableFieldId="3"/>
    <tableColumn id="4" xr3:uid="{38BE374A-DD2D-46D0-ACF4-D4CB313907F3}" uniqueName="4" name="Part" queryTableFieldId="4"/>
    <tableColumn id="5" xr3:uid="{38DD3D01-2ED6-477E-8F39-5C7D400BD011}" uniqueName="5" name="Quantity" queryTableFieldId="5"/>
    <tableColumn id="6" xr3:uid="{BBB7446F-80A2-4874-8C90-C113ADE33DE5}" uniqueName="6" name="Price" queryTableFieldId="6" dataDxfId="1"/>
    <tableColumn id="7" xr3:uid="{616578C0-BBD1-4C12-9D4B-6CA800DEFF22}" uniqueName="7" name="Seller" queryTableFieldId="7" dataDxfId="19"/>
    <tableColumn id="8" xr3:uid="{6295E856-4B83-44B5-A869-DCF236FE2A04}" uniqueName="8" name="Available At" queryTableFieldId="8"/>
    <tableColumn id="9" xr3:uid="{C07091CC-1ABD-4041-B20B-9A80F2EF50CD}" uniqueName="9" name="Comment" queryTableFieldId="9"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3BECE26-C0BA-444A-8985-B99AF1F4931E}" name="Table3" displayName="Table3" ref="A54:F55" totalsRowShown="0" headerRowDxfId="17">
  <autoFilter ref="A54:F55" xr:uid="{4BFA028E-3367-405A-99A4-31B37C485C3B}"/>
  <tableColumns count="6">
    <tableColumn id="1" xr3:uid="{842D9614-97A2-46DD-99ED-A44D4659EF68}" name="Price Total" dataDxfId="16">
      <calculatedColumnFormula>SUM(Parts[Price])</calculatedColumnFormula>
    </tableColumn>
    <tableColumn id="5" xr3:uid="{33E38202-274E-40F5-B9F1-ED00A37B6746}" name="Personal Budget" dataDxfId="15"/>
    <tableColumn id="2" xr3:uid="{7AD34212-0F26-494A-927B-B733CF252419}" name="University Budget" dataDxfId="14"/>
    <tableColumn id="3" xr3:uid="{03C11FDD-4BE3-44DD-B3DC-E5EFB6CCCEBA}" name="Niki Project Donation" dataDxfId="13"/>
    <tableColumn id="4" xr3:uid="{144BA849-1B2F-4224-A051-AA8FE1CA5465}" name="Total Uni Budget" dataDxfId="12">
      <calculatedColumnFormula>SUM(Table3[[#This Row],[University Budget]],Table3[[#This Row],[Niki Project Donation]])</calculatedColumnFormula>
    </tableColumn>
    <tableColumn id="6" xr3:uid="{67688D38-3787-4741-BA17-4CF76FBDF0B5}" name="Remainging Budget Left To Use" dataDxfId="0">
      <calculatedColumnFormula>(Table3[[#This Row],[Personal Budget]]+Table3[[#This Row],[Total Uni Budget]])-Table3[[#This Row],[Price Total]]</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E30A36-1D30-4073-BEAB-59C756A149FA}" name="Testing_Parts" displayName="Testing_Parts" ref="A1:I4" tableType="queryTable" totalsRowShown="0">
  <autoFilter ref="A1:I4" xr:uid="{A2E3E3D0-C9CD-4DDE-9BF9-6E25027F59B5}"/>
  <tableColumns count="9">
    <tableColumn id="1" xr3:uid="{24721C65-9C4F-4975-A050-0ACB934DF564}" uniqueName="1" name="Part Reference" queryTableFieldId="1"/>
    <tableColumn id="2" xr3:uid="{D3D0A432-B57C-465B-88D5-F63392A10142}" uniqueName="2" name="Type" queryTableFieldId="2"/>
    <tableColumn id="3" xr3:uid="{8136C492-288F-4B9A-BB95-7A771B1179DC}" uniqueName="3" name="Budget" queryTableFieldId="3"/>
    <tableColumn id="4" xr3:uid="{4A593E37-F476-4D96-9652-EFB2A64A657C}" uniqueName="4" name="Part" queryTableFieldId="4"/>
    <tableColumn id="5" xr3:uid="{C5919F48-B977-416A-B53A-AB9C0EA98183}" uniqueName="5" name="Quantity" queryTableFieldId="5"/>
    <tableColumn id="6" xr3:uid="{DA272873-1F3C-412D-9D9F-70771606DC2F}" uniqueName="6" name="Price" queryTableFieldId="6" dataDxfId="3"/>
    <tableColumn id="7" xr3:uid="{3B67EF54-FE7B-4C02-A7BB-DEB4A037F9C4}" uniqueName="7" name="Seller" queryTableFieldId="7" dataDxfId="11"/>
    <tableColumn id="8" xr3:uid="{7F75AAC3-DC8E-4989-9E85-077C2BC5210B}" uniqueName="8" name="Available At" queryTableFieldId="8"/>
    <tableColumn id="9" xr3:uid="{B8423EDE-B8DC-4C70-8BFD-D26657858188}" uniqueName="9" name="Comment" queryTableFieldId="9" dataDxf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8A1C450-1F51-4E8D-B7BC-63A1CA4CB04A}" name="Table35" displayName="Table35" ref="A9:F10" totalsRowShown="0" headerRowDxfId="9">
  <autoFilter ref="A9:F10" xr:uid="{1FFC4631-6550-46AF-99CC-75273D7F75D1}"/>
  <tableColumns count="6">
    <tableColumn id="1" xr3:uid="{0B7B2BC1-20D6-4FA7-ACBC-25955F4DEF06}" name="Price Total" dataDxfId="8">
      <calculatedColumnFormula>SUM(Testing_Parts[Price])</calculatedColumnFormula>
    </tableColumn>
    <tableColumn id="5" xr3:uid="{AF37B7EF-67E0-4B23-9B1E-56207F07C0EC}" name="Personal Budget" dataDxfId="7"/>
    <tableColumn id="2" xr3:uid="{8D47B279-CD42-4105-AB19-55547C3FB677}" name="University Budget" dataDxfId="6"/>
    <tableColumn id="3" xr3:uid="{3556D141-0A6E-44A6-8A7B-3D8255C336A1}" name="Niki Project Donation" dataDxfId="5"/>
    <tableColumn id="4" xr3:uid="{8488B198-8DD5-4702-BC1C-F51683B0F697}" name="Total Uni Budget" dataDxfId="4">
      <calculatedColumnFormula>SUM(Table35[[#This Row],[University Budget]],Table35[[#This Row],[Niki Project Donation]])</calculatedColumnFormula>
    </tableColumn>
    <tableColumn id="6" xr3:uid="{43197DEA-9DE4-4D76-85BE-BD3C7DFAE60E}" name="Remainging Budget Left To Use" dataDxfId="2">
      <calculatedColumnFormula>(Table35[[#This Row],[Personal Budget]]+Table35[[#This Row],[Total Uni Budget]])-Table35[[#This Row],[Price Total]]</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ebay.co.uk/itm/AA-x-4-Battery-Holder-with-Connection-Wire-Cable-and-On-Off-Switch/192587484441" TargetMode="External"/><Relationship Id="rId13" Type="http://schemas.openxmlformats.org/officeDocument/2006/relationships/hyperlink" Target="https://www.ebay.co.uk/itm/HAM-Antenna-Kit-Magnetic-Mount-Antenna-DUAL-BAND-2m-70cm/122953868791" TargetMode="External"/><Relationship Id="rId18" Type="http://schemas.openxmlformats.org/officeDocument/2006/relationships/hyperlink" Target="https://uk.rs-online.com/web/p/video-modules/9132664/" TargetMode="External"/><Relationship Id="rId3" Type="http://schemas.openxmlformats.org/officeDocument/2006/relationships/hyperlink" Target="https://www.ebay.co.uk/itm/MPU-9250-SPI-IIC-9-Axis-Attitude-Module-Gyro-Accelerator-Magnetometer/221545416146" TargetMode="External"/><Relationship Id="rId21" Type="http://schemas.openxmlformats.org/officeDocument/2006/relationships/hyperlink" Target="https://www.ebay.co.uk/itm/400559282398" TargetMode="External"/><Relationship Id="rId7" Type="http://schemas.openxmlformats.org/officeDocument/2006/relationships/hyperlink" Target="https://www.ebay.co.uk/itm/GY-302-BH1750-Digital-Ambient-Light-Intensity-Sensor-Module-I2C-BH1750FVI-16bit/233344174745" TargetMode="External"/><Relationship Id="rId12" Type="http://schemas.openxmlformats.org/officeDocument/2006/relationships/hyperlink" Target="https://www.ebay.co.uk/itm/GY-8511-ML8511-Sensor-Module-Ultraviolet-Analog-Output-UV-Sensor-for-Arduino-PI/263238052251" TargetMode="External"/><Relationship Id="rId17" Type="http://schemas.openxmlformats.org/officeDocument/2006/relationships/hyperlink" Target="https://uk.rs-online.com/web/p/processor-microcontroller-development-kits/1811853/" TargetMode="External"/><Relationship Id="rId2" Type="http://schemas.openxmlformats.org/officeDocument/2006/relationships/hyperlink" Target="https://www.rapidonline.com/energizer-639155-hi-energy-lithium-aa-battery-3000mah-x4-59-1152" TargetMode="External"/><Relationship Id="rId16" Type="http://schemas.openxmlformats.org/officeDocument/2006/relationships/hyperlink" Target="https://radiometrix.mybigcommerce.com/ntx2b-uhf-narrow-band-fm-transmitter-frequency-434-075mhz-434-650mhz-and-458-700mhz/" TargetMode="External"/><Relationship Id="rId20" Type="http://schemas.openxmlformats.org/officeDocument/2006/relationships/hyperlink" Target="https://www.amazon.co.uk/Universal-Charger-Inverter-Computer-Sumsung/dp/B0792N9F5M/" TargetMode="External"/><Relationship Id="rId1" Type="http://schemas.openxmlformats.org/officeDocument/2006/relationships/hyperlink" Target="https://store.uputronics.com/index.php?route=product/product&amp;path=60_64&amp;product_id=84" TargetMode="External"/><Relationship Id="rId6" Type="http://schemas.openxmlformats.org/officeDocument/2006/relationships/hyperlink" Target="https://www.ebay.co.uk/itm/Arduino-25v-DC-Input-Voltage-Sensor-Module-Tester-Board-DC001/223529777639" TargetMode="External"/><Relationship Id="rId11" Type="http://schemas.openxmlformats.org/officeDocument/2006/relationships/hyperlink" Target="https://www.ebay.co.uk/itm/113895625282" TargetMode="External"/><Relationship Id="rId5" Type="http://schemas.openxmlformats.org/officeDocument/2006/relationships/hyperlink" Target="http://www.randomengineering.co.uk/Random_Aerospace/Balloons.html" TargetMode="External"/><Relationship Id="rId15" Type="http://schemas.openxmlformats.org/officeDocument/2006/relationships/hyperlink" Target="http://www.high-altitude-balloon.com/Payload-Parachute-Balloon-Parachute-Instrument-Chute/payload-parachute-balloon-chute-radiosonde-chute-36inch" TargetMode="External"/><Relationship Id="rId23" Type="http://schemas.openxmlformats.org/officeDocument/2006/relationships/table" Target="../tables/table2.xml"/><Relationship Id="rId10" Type="http://schemas.openxmlformats.org/officeDocument/2006/relationships/hyperlink" Target="https://store.uputronics.com/index.php?route=product/product&amp;path=63&amp;product_id=59" TargetMode="External"/><Relationship Id="rId19" Type="http://schemas.openxmlformats.org/officeDocument/2006/relationships/hyperlink" Target="https://www.ebay.co.uk/itm/THERMO-INSULATION-POLYSTYRENE-BOXES-FOOD-FISH-REPTILES-PERISHABLE-VARIOUS/233207982930" TargetMode="External"/><Relationship Id="rId4" Type="http://schemas.openxmlformats.org/officeDocument/2006/relationships/hyperlink" Target="https://www.ebay.co.uk/itm/BMP280-3-3V-Pressure-Sensor-Module-Arduino-Precision-Atmospheric-Replace-BMP180/262945369944" TargetMode="External"/><Relationship Id="rId9" Type="http://schemas.openxmlformats.org/officeDocument/2006/relationships/hyperlink" Target="https://www.ebay.co.uk/itm/GOOIT-GY560-50Mhz-to-2-4Ghz-PROTABLE-FREQUENCY-COUNTER-UK-Stock/293269783628" TargetMode="External"/><Relationship Id="rId14" Type="http://schemas.openxmlformats.org/officeDocument/2006/relationships/hyperlink" Target="https://www.ebay.co.uk/itm/RTL-SDR-Blog-V3-RTL2832-1PPM-TCXO-HF-BiasT-SMA-Software-Defined-Radio-Antennas/283144516411" TargetMode="External"/><Relationship Id="rId22"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randomengineering.co.uk/Random_Aerospace/Balloons.html" TargetMode="External"/><Relationship Id="rId1" Type="http://schemas.openxmlformats.org/officeDocument/2006/relationships/hyperlink" Target="https://store.uputronics.com/index.php?route=product/product&amp;path=60_64&amp;product_id=84" TargetMode="Externa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7D85E-11A9-40F3-816B-4820809A6952}">
  <dimension ref="A1:K55"/>
  <sheetViews>
    <sheetView topLeftCell="A2" zoomScaleNormal="100" workbookViewId="0">
      <selection activeCell="D11" sqref="D11"/>
    </sheetView>
  </sheetViews>
  <sheetFormatPr defaultRowHeight="14.4" x14ac:dyDescent="0.55000000000000004"/>
  <cols>
    <col min="1" max="1" width="15" bestFit="1" customWidth="1"/>
    <col min="2" max="2" width="18.26171875" customWidth="1"/>
    <col min="3" max="3" width="24.47265625" customWidth="1"/>
    <col min="4" max="4" width="61.1015625" bestFit="1" customWidth="1"/>
    <col min="5" max="5" width="19" customWidth="1"/>
    <col min="6" max="6" width="32.26171875" style="17" customWidth="1"/>
    <col min="7" max="7" width="18.83984375" bestFit="1" customWidth="1"/>
    <col min="8" max="8" width="79.89453125" bestFit="1" customWidth="1"/>
    <col min="9" max="9" width="79.89453125" style="2" bestFit="1" customWidth="1"/>
  </cols>
  <sheetData>
    <row r="1" spans="1:9" x14ac:dyDescent="0.55000000000000004">
      <c r="A1" t="s">
        <v>136</v>
      </c>
      <c r="B1" t="s">
        <v>137</v>
      </c>
      <c r="C1" t="s">
        <v>138</v>
      </c>
      <c r="D1" t="s">
        <v>139</v>
      </c>
      <c r="E1" t="s">
        <v>140</v>
      </c>
      <c r="F1" s="25" t="s">
        <v>141</v>
      </c>
      <c r="G1" t="s">
        <v>142</v>
      </c>
      <c r="H1" t="s">
        <v>143</v>
      </c>
      <c r="I1" s="2" t="s">
        <v>144</v>
      </c>
    </row>
    <row r="2" spans="1:9" x14ac:dyDescent="0.55000000000000004">
      <c r="A2">
        <v>1</v>
      </c>
      <c r="B2" t="s">
        <v>0</v>
      </c>
      <c r="C2" t="s">
        <v>1</v>
      </c>
      <c r="D2" t="s">
        <v>2</v>
      </c>
      <c r="E2" t="s">
        <v>3</v>
      </c>
      <c r="F2" s="18">
        <v>31.7</v>
      </c>
      <c r="G2" t="s">
        <v>4</v>
      </c>
      <c r="H2" s="3" t="s">
        <v>5</v>
      </c>
      <c r="I2" s="2" t="s">
        <v>6</v>
      </c>
    </row>
    <row r="3" spans="1:9" x14ac:dyDescent="0.55000000000000004">
      <c r="A3">
        <v>2</v>
      </c>
      <c r="B3" t="s">
        <v>7</v>
      </c>
      <c r="C3" t="s">
        <v>1</v>
      </c>
      <c r="D3" t="s">
        <v>8</v>
      </c>
      <c r="E3" t="s">
        <v>9</v>
      </c>
      <c r="F3" s="18" t="s">
        <v>10</v>
      </c>
      <c r="G3" t="s">
        <v>11</v>
      </c>
      <c r="H3" s="3" t="s">
        <v>12</v>
      </c>
      <c r="I3" s="2" t="s">
        <v>13</v>
      </c>
    </row>
    <row r="4" spans="1:9" x14ac:dyDescent="0.55000000000000004">
      <c r="A4">
        <v>3</v>
      </c>
      <c r="B4" t="s">
        <v>7</v>
      </c>
      <c r="C4" t="s">
        <v>1</v>
      </c>
      <c r="D4" t="s">
        <v>14</v>
      </c>
      <c r="E4" t="s">
        <v>9</v>
      </c>
      <c r="F4" s="18" t="s">
        <v>15</v>
      </c>
      <c r="G4" t="s">
        <v>16</v>
      </c>
      <c r="H4" s="3" t="s">
        <v>17</v>
      </c>
    </row>
    <row r="5" spans="1:9" x14ac:dyDescent="0.55000000000000004">
      <c r="A5">
        <v>4</v>
      </c>
      <c r="B5" t="s">
        <v>0</v>
      </c>
      <c r="C5" t="s">
        <v>1</v>
      </c>
      <c r="D5" t="s">
        <v>18</v>
      </c>
      <c r="E5" t="s">
        <v>9</v>
      </c>
      <c r="F5" s="18">
        <v>21.65</v>
      </c>
      <c r="G5" t="s">
        <v>19</v>
      </c>
      <c r="H5" s="3" t="s">
        <v>20</v>
      </c>
      <c r="I5" s="2" t="s">
        <v>21</v>
      </c>
    </row>
    <row r="6" spans="1:9" x14ac:dyDescent="0.55000000000000004">
      <c r="A6">
        <v>5</v>
      </c>
      <c r="B6" t="s">
        <v>22</v>
      </c>
      <c r="C6" t="s">
        <v>1</v>
      </c>
      <c r="D6" t="s">
        <v>23</v>
      </c>
      <c r="E6" t="s">
        <v>9</v>
      </c>
      <c r="F6" s="18">
        <v>23.83</v>
      </c>
      <c r="G6" t="s">
        <v>24</v>
      </c>
      <c r="H6" s="3" t="s">
        <v>25</v>
      </c>
      <c r="I6" s="2" t="s">
        <v>26</v>
      </c>
    </row>
    <row r="7" spans="1:9" x14ac:dyDescent="0.55000000000000004">
      <c r="A7">
        <v>6</v>
      </c>
      <c r="B7" t="s">
        <v>22</v>
      </c>
      <c r="C7" t="s">
        <v>1</v>
      </c>
      <c r="D7" t="s">
        <v>27</v>
      </c>
      <c r="E7" t="s">
        <v>9</v>
      </c>
      <c r="F7" s="18" t="s">
        <v>28</v>
      </c>
      <c r="G7" t="s">
        <v>24</v>
      </c>
      <c r="H7" s="3" t="s">
        <v>29</v>
      </c>
      <c r="I7" s="2" t="s">
        <v>30</v>
      </c>
    </row>
    <row r="8" spans="1:9" x14ac:dyDescent="0.55000000000000004">
      <c r="A8">
        <v>7</v>
      </c>
      <c r="B8" t="s">
        <v>0</v>
      </c>
      <c r="C8" t="s">
        <v>1</v>
      </c>
      <c r="D8" t="s">
        <v>31</v>
      </c>
      <c r="E8" t="s">
        <v>9</v>
      </c>
      <c r="F8" s="18">
        <v>6.95</v>
      </c>
      <c r="G8" t="s">
        <v>32</v>
      </c>
      <c r="H8" s="3" t="s">
        <v>33</v>
      </c>
    </row>
    <row r="9" spans="1:9" s="4" customFormat="1" x14ac:dyDescent="0.55000000000000004">
      <c r="A9" s="4">
        <v>8</v>
      </c>
      <c r="B9" s="4" t="s">
        <v>0</v>
      </c>
      <c r="C9" s="4" t="s">
        <v>1</v>
      </c>
      <c r="D9" s="4" t="s">
        <v>34</v>
      </c>
      <c r="E9" s="4" t="s">
        <v>35</v>
      </c>
      <c r="F9" s="23"/>
      <c r="G9" s="5" t="s">
        <v>36</v>
      </c>
      <c r="I9" s="6"/>
    </row>
    <row r="10" spans="1:9" x14ac:dyDescent="0.55000000000000004">
      <c r="A10">
        <v>9</v>
      </c>
      <c r="B10" t="s">
        <v>0</v>
      </c>
      <c r="C10" t="s">
        <v>1</v>
      </c>
      <c r="D10" t="s">
        <v>37</v>
      </c>
      <c r="E10" t="s">
        <v>9</v>
      </c>
      <c r="F10" s="18">
        <v>24.98</v>
      </c>
      <c r="G10" t="s">
        <v>38</v>
      </c>
      <c r="H10" s="3" t="s">
        <v>39</v>
      </c>
    </row>
    <row r="11" spans="1:9" x14ac:dyDescent="0.55000000000000004">
      <c r="A11">
        <v>10</v>
      </c>
      <c r="B11" t="s">
        <v>7</v>
      </c>
      <c r="C11" t="s">
        <v>1</v>
      </c>
      <c r="D11" t="s">
        <v>40</v>
      </c>
      <c r="E11" t="s">
        <v>9</v>
      </c>
      <c r="F11" s="18" t="s">
        <v>41</v>
      </c>
      <c r="G11" t="s">
        <v>42</v>
      </c>
      <c r="H11" s="3" t="s">
        <v>43</v>
      </c>
      <c r="I11" s="2" t="s">
        <v>44</v>
      </c>
    </row>
    <row r="12" spans="1:9" s="7" customFormat="1" x14ac:dyDescent="0.55000000000000004">
      <c r="A12" s="7">
        <v>11</v>
      </c>
      <c r="B12" s="7" t="s">
        <v>7</v>
      </c>
      <c r="C12" s="7" t="s">
        <v>1</v>
      </c>
      <c r="D12" s="7" t="s">
        <v>45</v>
      </c>
      <c r="E12" s="7" t="s">
        <v>9</v>
      </c>
      <c r="F12" s="24"/>
      <c r="G12" s="8" t="s">
        <v>36</v>
      </c>
      <c r="I12" s="9"/>
    </row>
    <row r="13" spans="1:9" x14ac:dyDescent="0.55000000000000004">
      <c r="A13">
        <v>12</v>
      </c>
      <c r="B13" t="s">
        <v>0</v>
      </c>
      <c r="C13" t="s">
        <v>1</v>
      </c>
      <c r="D13" t="s">
        <v>46</v>
      </c>
      <c r="E13" t="s">
        <v>35</v>
      </c>
      <c r="F13" s="18" t="s">
        <v>47</v>
      </c>
      <c r="G13" t="s">
        <v>48</v>
      </c>
    </row>
    <row r="14" spans="1:9" x14ac:dyDescent="0.55000000000000004">
      <c r="A14">
        <v>13</v>
      </c>
      <c r="B14" t="s">
        <v>0</v>
      </c>
      <c r="C14" t="s">
        <v>1</v>
      </c>
      <c r="D14" t="s">
        <v>49</v>
      </c>
      <c r="E14" t="s">
        <v>9</v>
      </c>
      <c r="F14" s="18" t="s">
        <v>50</v>
      </c>
      <c r="G14" t="s">
        <v>51</v>
      </c>
    </row>
    <row r="15" spans="1:9" x14ac:dyDescent="0.55000000000000004">
      <c r="A15">
        <v>14</v>
      </c>
      <c r="B15" t="s">
        <v>0</v>
      </c>
      <c r="C15" t="s">
        <v>1</v>
      </c>
      <c r="D15" t="s">
        <v>52</v>
      </c>
      <c r="E15" t="s">
        <v>53</v>
      </c>
      <c r="F15" s="18">
        <v>8.4700000000000006</v>
      </c>
      <c r="G15" t="s">
        <v>51</v>
      </c>
      <c r="H15" s="3" t="s">
        <v>54</v>
      </c>
    </row>
    <row r="16" spans="1:9" x14ac:dyDescent="0.55000000000000004">
      <c r="A16">
        <v>15</v>
      </c>
      <c r="B16" t="s">
        <v>0</v>
      </c>
      <c r="C16" t="s">
        <v>1</v>
      </c>
      <c r="D16" t="s">
        <v>55</v>
      </c>
      <c r="E16" t="s">
        <v>9</v>
      </c>
      <c r="F16" s="18" t="s">
        <v>50</v>
      </c>
      <c r="G16" t="s">
        <v>51</v>
      </c>
    </row>
    <row r="17" spans="1:9" x14ac:dyDescent="0.55000000000000004">
      <c r="A17">
        <v>16</v>
      </c>
      <c r="B17" t="s">
        <v>56</v>
      </c>
      <c r="C17" t="s">
        <v>1</v>
      </c>
      <c r="D17" t="s">
        <v>57</v>
      </c>
      <c r="E17" t="s">
        <v>9</v>
      </c>
      <c r="F17" s="18" t="s">
        <v>58</v>
      </c>
      <c r="G17" t="s">
        <v>59</v>
      </c>
      <c r="H17" s="3" t="s">
        <v>60</v>
      </c>
    </row>
    <row r="18" spans="1:9" x14ac:dyDescent="0.55000000000000004">
      <c r="A18">
        <v>17</v>
      </c>
      <c r="B18" t="s">
        <v>56</v>
      </c>
      <c r="C18" t="s">
        <v>1</v>
      </c>
      <c r="D18" t="s">
        <v>61</v>
      </c>
      <c r="E18" t="s">
        <v>9</v>
      </c>
      <c r="F18" s="18" t="s">
        <v>62</v>
      </c>
      <c r="G18" t="s">
        <v>59</v>
      </c>
      <c r="H18" s="3" t="s">
        <v>63</v>
      </c>
      <c r="I18" s="2" t="s">
        <v>64</v>
      </c>
    </row>
    <row r="19" spans="1:9" x14ac:dyDescent="0.55000000000000004">
      <c r="A19">
        <v>18</v>
      </c>
      <c r="B19" t="s">
        <v>56</v>
      </c>
      <c r="C19" t="s">
        <v>1</v>
      </c>
      <c r="D19" t="s">
        <v>65</v>
      </c>
      <c r="E19" t="s">
        <v>9</v>
      </c>
      <c r="F19" s="21"/>
      <c r="G19" s="10" t="s">
        <v>36</v>
      </c>
    </row>
    <row r="20" spans="1:9" s="7" customFormat="1" x14ac:dyDescent="0.55000000000000004">
      <c r="A20" s="7">
        <v>19</v>
      </c>
      <c r="B20" s="7" t="s">
        <v>66</v>
      </c>
      <c r="C20" s="7" t="s">
        <v>1</v>
      </c>
      <c r="D20" s="7" t="s">
        <v>67</v>
      </c>
      <c r="E20" s="7" t="s">
        <v>68</v>
      </c>
      <c r="F20" s="24"/>
      <c r="G20" s="8" t="s">
        <v>36</v>
      </c>
      <c r="I20" s="9"/>
    </row>
    <row r="21" spans="1:9" s="7" customFormat="1" x14ac:dyDescent="0.55000000000000004">
      <c r="A21" s="7">
        <v>20</v>
      </c>
      <c r="B21" s="7" t="s">
        <v>66</v>
      </c>
      <c r="C21" s="7" t="s">
        <v>1</v>
      </c>
      <c r="D21" s="7" t="s">
        <v>69</v>
      </c>
      <c r="E21" s="7" t="s">
        <v>35</v>
      </c>
      <c r="F21" s="24"/>
      <c r="G21" s="8" t="s">
        <v>36</v>
      </c>
      <c r="I21" s="9"/>
    </row>
    <row r="22" spans="1:9" x14ac:dyDescent="0.55000000000000004">
      <c r="A22">
        <v>21</v>
      </c>
      <c r="B22" t="s">
        <v>7</v>
      </c>
      <c r="C22" t="s">
        <v>1</v>
      </c>
      <c r="D22" t="s">
        <v>70</v>
      </c>
      <c r="E22" t="s">
        <v>9</v>
      </c>
      <c r="G22" t="s">
        <v>71</v>
      </c>
    </row>
    <row r="23" spans="1:9" x14ac:dyDescent="0.55000000000000004">
      <c r="A23">
        <v>22</v>
      </c>
      <c r="B23" t="s">
        <v>0</v>
      </c>
      <c r="C23" t="s">
        <v>72</v>
      </c>
      <c r="D23" t="s">
        <v>73</v>
      </c>
      <c r="E23" t="s">
        <v>9</v>
      </c>
      <c r="G23" t="s">
        <v>36</v>
      </c>
    </row>
    <row r="24" spans="1:9" x14ac:dyDescent="0.55000000000000004">
      <c r="A24">
        <v>24</v>
      </c>
      <c r="B24" t="s">
        <v>56</v>
      </c>
      <c r="C24" t="s">
        <v>1</v>
      </c>
      <c r="D24" t="s">
        <v>74</v>
      </c>
      <c r="E24" t="s">
        <v>9</v>
      </c>
      <c r="F24" s="18">
        <v>1.59</v>
      </c>
      <c r="G24" t="s">
        <v>75</v>
      </c>
      <c r="H24" s="3" t="s">
        <v>76</v>
      </c>
      <c r="I24" s="2" t="s">
        <v>77</v>
      </c>
    </row>
    <row r="25" spans="1:9" x14ac:dyDescent="0.55000000000000004">
      <c r="A25">
        <v>25</v>
      </c>
      <c r="B25" t="s">
        <v>56</v>
      </c>
      <c r="C25" t="s">
        <v>1</v>
      </c>
      <c r="D25" t="s">
        <v>78</v>
      </c>
      <c r="E25" s="11">
        <v>1</v>
      </c>
      <c r="F25" s="18">
        <v>2.4900000000000002</v>
      </c>
      <c r="G25" t="s">
        <v>79</v>
      </c>
      <c r="H25" s="3" t="s">
        <v>80</v>
      </c>
    </row>
    <row r="26" spans="1:9" x14ac:dyDescent="0.55000000000000004">
      <c r="A26">
        <v>26</v>
      </c>
      <c r="B26" t="s">
        <v>56</v>
      </c>
      <c r="C26" t="s">
        <v>1</v>
      </c>
      <c r="D26" t="s">
        <v>81</v>
      </c>
      <c r="E26" s="11">
        <v>1</v>
      </c>
      <c r="F26" s="20">
        <v>3.95</v>
      </c>
      <c r="G26" s="12" t="s">
        <v>82</v>
      </c>
      <c r="H26" s="3" t="s">
        <v>83</v>
      </c>
    </row>
    <row r="27" spans="1:9" x14ac:dyDescent="0.55000000000000004">
      <c r="A27">
        <v>27</v>
      </c>
      <c r="B27" t="s">
        <v>56</v>
      </c>
      <c r="C27" t="s">
        <v>1</v>
      </c>
      <c r="D27" t="s">
        <v>84</v>
      </c>
      <c r="E27" t="s">
        <v>36</v>
      </c>
      <c r="F27" s="21"/>
      <c r="G27" s="10" t="s">
        <v>36</v>
      </c>
    </row>
    <row r="28" spans="1:9" x14ac:dyDescent="0.55000000000000004">
      <c r="A28">
        <v>28</v>
      </c>
      <c r="B28" t="s">
        <v>0</v>
      </c>
      <c r="C28" t="s">
        <v>72</v>
      </c>
      <c r="D28" t="s">
        <v>85</v>
      </c>
      <c r="E28" t="s">
        <v>9</v>
      </c>
      <c r="F28" s="18">
        <v>26.99</v>
      </c>
      <c r="G28" t="s">
        <v>36</v>
      </c>
      <c r="H28" s="3" t="s">
        <v>86</v>
      </c>
      <c r="I28" s="2" t="s">
        <v>87</v>
      </c>
    </row>
    <row r="29" spans="1:9" x14ac:dyDescent="0.55000000000000004">
      <c r="A29">
        <v>29</v>
      </c>
      <c r="B29" t="s">
        <v>0</v>
      </c>
      <c r="C29" t="s">
        <v>1</v>
      </c>
      <c r="D29" t="s">
        <v>88</v>
      </c>
      <c r="E29" t="s">
        <v>89</v>
      </c>
      <c r="F29" s="18" t="s">
        <v>90</v>
      </c>
      <c r="G29" t="s">
        <v>59</v>
      </c>
      <c r="H29" s="3" t="s">
        <v>91</v>
      </c>
      <c r="I29" s="2" t="s">
        <v>92</v>
      </c>
    </row>
    <row r="30" spans="1:9" x14ac:dyDescent="0.55000000000000004">
      <c r="A30">
        <v>30</v>
      </c>
      <c r="B30" t="s">
        <v>0</v>
      </c>
      <c r="C30" t="s">
        <v>1</v>
      </c>
      <c r="D30" t="s">
        <v>93</v>
      </c>
      <c r="E30" t="s">
        <v>94</v>
      </c>
      <c r="G30" t="s">
        <v>36</v>
      </c>
      <c r="H30" t="s">
        <v>95</v>
      </c>
      <c r="I30" s="2" t="s">
        <v>96</v>
      </c>
    </row>
    <row r="31" spans="1:9" x14ac:dyDescent="0.55000000000000004">
      <c r="A31">
        <v>31</v>
      </c>
      <c r="B31" t="s">
        <v>0</v>
      </c>
      <c r="C31" t="s">
        <v>1</v>
      </c>
      <c r="D31" t="s">
        <v>97</v>
      </c>
      <c r="E31" t="s">
        <v>9</v>
      </c>
      <c r="F31" s="20"/>
      <c r="G31" t="s">
        <v>36</v>
      </c>
      <c r="H31" t="s">
        <v>95</v>
      </c>
      <c r="I31" s="2" t="s">
        <v>98</v>
      </c>
    </row>
    <row r="32" spans="1:9" x14ac:dyDescent="0.55000000000000004">
      <c r="A32">
        <v>32</v>
      </c>
      <c r="B32" t="s">
        <v>0</v>
      </c>
      <c r="C32" t="s">
        <v>1</v>
      </c>
      <c r="D32" t="s">
        <v>99</v>
      </c>
      <c r="E32" t="s">
        <v>9</v>
      </c>
      <c r="F32" s="20"/>
      <c r="G32" t="s">
        <v>36</v>
      </c>
      <c r="H32" t="s">
        <v>100</v>
      </c>
      <c r="I32" s="2" t="s">
        <v>101</v>
      </c>
    </row>
    <row r="33" spans="1:11" x14ac:dyDescent="0.55000000000000004">
      <c r="A33">
        <v>33</v>
      </c>
      <c r="B33" t="s">
        <v>0</v>
      </c>
      <c r="C33" t="s">
        <v>1</v>
      </c>
      <c r="D33" t="s">
        <v>102</v>
      </c>
      <c r="E33" t="s">
        <v>9</v>
      </c>
      <c r="F33" s="20"/>
      <c r="G33" s="12" t="s">
        <v>71</v>
      </c>
      <c r="H33" t="s">
        <v>71</v>
      </c>
      <c r="I33" s="2" t="s">
        <v>103</v>
      </c>
    </row>
    <row r="34" spans="1:11" x14ac:dyDescent="0.55000000000000004">
      <c r="A34">
        <v>34</v>
      </c>
      <c r="B34" t="s">
        <v>104</v>
      </c>
      <c r="C34" t="s">
        <v>1</v>
      </c>
      <c r="D34" t="s">
        <v>105</v>
      </c>
      <c r="E34" s="11">
        <v>1</v>
      </c>
      <c r="F34" s="20">
        <v>1.65</v>
      </c>
      <c r="G34" s="12" t="s">
        <v>106</v>
      </c>
      <c r="H34" s="3" t="s">
        <v>107</v>
      </c>
      <c r="I34" s="2" t="s">
        <v>108</v>
      </c>
    </row>
    <row r="35" spans="1:11" x14ac:dyDescent="0.55000000000000004">
      <c r="A35">
        <v>35</v>
      </c>
      <c r="B35" t="s">
        <v>109</v>
      </c>
      <c r="C35" t="s">
        <v>1</v>
      </c>
      <c r="D35" t="s">
        <v>110</v>
      </c>
      <c r="E35" t="s">
        <v>111</v>
      </c>
      <c r="F35" s="18">
        <f>60.011*0.75</f>
        <v>45.008250000000004</v>
      </c>
      <c r="G35" t="s">
        <v>112</v>
      </c>
      <c r="H35" t="s">
        <v>71</v>
      </c>
      <c r="I35" s="2" t="s">
        <v>113</v>
      </c>
    </row>
    <row r="36" spans="1:11" x14ac:dyDescent="0.55000000000000004">
      <c r="A36">
        <v>36</v>
      </c>
      <c r="B36" t="s">
        <v>0</v>
      </c>
      <c r="C36" t="s">
        <v>1</v>
      </c>
      <c r="D36" t="s">
        <v>114</v>
      </c>
      <c r="E36" t="s">
        <v>115</v>
      </c>
      <c r="G36" t="s">
        <v>71</v>
      </c>
      <c r="H36" t="s">
        <v>71</v>
      </c>
      <c r="I36" s="2" t="s">
        <v>116</v>
      </c>
    </row>
    <row r="37" spans="1:11" x14ac:dyDescent="0.55000000000000004">
      <c r="A37">
        <v>37</v>
      </c>
      <c r="B37" t="s">
        <v>0</v>
      </c>
      <c r="C37" t="s">
        <v>1</v>
      </c>
      <c r="D37" t="s">
        <v>117</v>
      </c>
      <c r="E37" s="11">
        <v>1</v>
      </c>
      <c r="F37" s="22"/>
      <c r="G37" t="s">
        <v>71</v>
      </c>
      <c r="H37" t="s">
        <v>71</v>
      </c>
      <c r="I37" s="2" t="s">
        <v>118</v>
      </c>
      <c r="K37" s="1"/>
    </row>
    <row r="38" spans="1:11" x14ac:dyDescent="0.55000000000000004">
      <c r="A38">
        <v>38</v>
      </c>
      <c r="B38" t="s">
        <v>119</v>
      </c>
      <c r="C38" t="s">
        <v>1</v>
      </c>
      <c r="D38" t="s">
        <v>120</v>
      </c>
      <c r="E38" s="11">
        <v>1</v>
      </c>
      <c r="F38" s="18">
        <v>11.63</v>
      </c>
      <c r="G38" t="s">
        <v>121</v>
      </c>
      <c r="H38" s="3" t="s">
        <v>122</v>
      </c>
      <c r="I38" s="2" t="s">
        <v>123</v>
      </c>
      <c r="K38" s="1"/>
    </row>
    <row r="39" spans="1:11" x14ac:dyDescent="0.55000000000000004">
      <c r="A39">
        <v>39</v>
      </c>
      <c r="B39" t="s">
        <v>119</v>
      </c>
      <c r="C39" t="s">
        <v>1</v>
      </c>
      <c r="D39" t="s">
        <v>124</v>
      </c>
      <c r="E39" s="11">
        <v>1</v>
      </c>
      <c r="F39" s="18">
        <v>4.8</v>
      </c>
      <c r="G39" t="s">
        <v>11</v>
      </c>
      <c r="H39" s="3" t="s">
        <v>125</v>
      </c>
    </row>
    <row r="40" spans="1:11" x14ac:dyDescent="0.55000000000000004">
      <c r="A40">
        <v>40</v>
      </c>
      <c r="B40" t="s">
        <v>119</v>
      </c>
      <c r="C40" t="s">
        <v>1</v>
      </c>
      <c r="D40" t="s">
        <v>126</v>
      </c>
      <c r="E40" t="s">
        <v>127</v>
      </c>
      <c r="F40" s="18">
        <v>1.99</v>
      </c>
      <c r="G40" t="s">
        <v>59</v>
      </c>
      <c r="H40" s="3" t="s">
        <v>128</v>
      </c>
      <c r="I40" s="2" t="s">
        <v>129</v>
      </c>
    </row>
    <row r="41" spans="1:11" x14ac:dyDescent="0.55000000000000004">
      <c r="A41">
        <v>41</v>
      </c>
      <c r="B41" t="s">
        <v>56</v>
      </c>
      <c r="C41" t="s">
        <v>1</v>
      </c>
      <c r="D41" t="s">
        <v>130</v>
      </c>
      <c r="E41" s="11">
        <v>1</v>
      </c>
    </row>
    <row r="42" spans="1:11" x14ac:dyDescent="0.55000000000000004">
      <c r="A42">
        <v>42</v>
      </c>
      <c r="B42" t="s">
        <v>131</v>
      </c>
      <c r="C42" t="s">
        <v>1</v>
      </c>
      <c r="D42" t="s">
        <v>132</v>
      </c>
      <c r="E42" t="s">
        <v>133</v>
      </c>
    </row>
    <row r="43" spans="1:11" x14ac:dyDescent="0.55000000000000004">
      <c r="A43">
        <v>43</v>
      </c>
      <c r="B43" t="s">
        <v>131</v>
      </c>
      <c r="C43" t="s">
        <v>1</v>
      </c>
      <c r="D43" t="s">
        <v>134</v>
      </c>
      <c r="E43" t="s">
        <v>135</v>
      </c>
    </row>
    <row r="54" spans="1:8" x14ac:dyDescent="0.55000000000000004">
      <c r="A54" s="13" t="s">
        <v>145</v>
      </c>
      <c r="B54" s="1" t="s">
        <v>146</v>
      </c>
      <c r="C54" s="1" t="s">
        <v>147</v>
      </c>
      <c r="D54" s="14" t="s">
        <v>148</v>
      </c>
      <c r="E54" s="13" t="s">
        <v>149</v>
      </c>
      <c r="F54" s="19" t="s">
        <v>150</v>
      </c>
      <c r="H54" s="15" t="s">
        <v>151</v>
      </c>
    </row>
    <row r="55" spans="1:8" x14ac:dyDescent="0.55000000000000004">
      <c r="A55" s="13">
        <f>SUM(Parts[Price])</f>
        <v>217.67825000000002</v>
      </c>
      <c r="B55" s="1">
        <v>100</v>
      </c>
      <c r="C55" s="1">
        <v>50</v>
      </c>
      <c r="D55" s="1">
        <v>100</v>
      </c>
      <c r="E55" s="13">
        <f>SUM(Table3[[#This Row],[University Budget]],Table3[[#This Row],[Niki Project Donation]])</f>
        <v>150</v>
      </c>
      <c r="F55" s="19">
        <f>(Table3[[#This Row],[Personal Budget]]+Table3[[#This Row],[Total Uni Budget]])-Table3[[#This Row],[Price Total]]</f>
        <v>32.32174999999998</v>
      </c>
      <c r="H55" s="16" t="s">
        <v>152</v>
      </c>
    </row>
  </sheetData>
  <phoneticPr fontId="6" type="noConversion"/>
  <hyperlinks>
    <hyperlink ref="H3" r:id="rId1" xr:uid="{BE32F7B2-473C-4232-BBBB-57E94E332233}"/>
    <hyperlink ref="H15" r:id="rId2" xr:uid="{CC552D7C-A588-43C4-960F-C422CC50F7F2}"/>
    <hyperlink ref="H17" r:id="rId3" xr:uid="{41E2A5F1-6F10-49F1-B7D2-896C4713B647}"/>
    <hyperlink ref="H18" r:id="rId4" xr:uid="{4170FE3D-4E37-4722-91EE-247181DD08C0}"/>
    <hyperlink ref="H2" r:id="rId5" xr:uid="{46446FB9-6238-4DA0-B25D-D70837C81ECE}"/>
    <hyperlink ref="H24" r:id="rId6" xr:uid="{471D698F-6F82-4B9E-80F1-33F364560D63}"/>
    <hyperlink ref="H25" r:id="rId7" xr:uid="{EA102DEF-EF99-457D-B564-337170836C9E}"/>
    <hyperlink ref="H34" r:id="rId8" xr:uid="{C5E68464-56F3-45EB-8D73-FFC4F1E85A63}"/>
    <hyperlink ref="H38" r:id="rId9" xr:uid="{1AB6A995-EEB4-4B2E-ABCF-B3B602E37B19}"/>
    <hyperlink ref="H39" r:id="rId10" xr:uid="{D595402D-7F21-403E-BEF1-5746876B11D0}"/>
    <hyperlink ref="H40" r:id="rId11" xr:uid="{F94E146A-0930-4E84-86F2-AE3E73B730CB}"/>
    <hyperlink ref="H26" r:id="rId12" xr:uid="{FEF4E314-5AE7-4EB3-95FD-4F059CD53654}"/>
    <hyperlink ref="H10" r:id="rId13" xr:uid="{C3DBA442-2DEE-41B1-B864-C09CC34F6E1A}"/>
    <hyperlink ref="H11" r:id="rId14" xr:uid="{1C8BB1C2-77A1-4B29-B287-EAA0A894C880}"/>
    <hyperlink ref="H5" r:id="rId15" xr:uid="{1E28481E-7CAD-4CC2-AC22-F719EF775615}"/>
    <hyperlink ref="H4" r:id="rId16" xr:uid="{49140EB1-A281-4850-9047-3FD87E38B9F8}"/>
    <hyperlink ref="H6" r:id="rId17" xr:uid="{1CC5FB8F-577F-4045-8932-8FEEFAAC2768}"/>
    <hyperlink ref="H7" r:id="rId18" xr:uid="{8B2501F8-2530-450A-89FC-938CE9706735}"/>
    <hyperlink ref="H8" r:id="rId19" xr:uid="{2035E07A-0B29-404E-B20A-11F3DCA357FF}"/>
    <hyperlink ref="H28" r:id="rId20" xr:uid="{EDF970B8-506D-4BF4-A114-A6E9F30B6FC3}"/>
    <hyperlink ref="H29" r:id="rId21" xr:uid="{8E565395-D3B9-41A0-8784-B8510103F761}"/>
  </hyperlinks>
  <pageMargins left="0.7" right="0.7" top="0.75" bottom="0.75" header="0.3" footer="0.3"/>
  <tableParts count="2">
    <tablePart r:id="rId22"/>
    <tablePart r:id="rId2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7657C-CC7E-46DE-87CB-6D2B4A5C409B}">
  <dimension ref="A1:K41"/>
  <sheetViews>
    <sheetView tabSelected="1" zoomScale="70" zoomScaleNormal="70" workbookViewId="0">
      <selection activeCell="E19" sqref="E19"/>
    </sheetView>
  </sheetViews>
  <sheetFormatPr defaultRowHeight="14.4" x14ac:dyDescent="0.55000000000000004"/>
  <cols>
    <col min="1" max="1" width="15" bestFit="1" customWidth="1"/>
    <col min="2" max="2" width="18.26171875" customWidth="1"/>
    <col min="3" max="3" width="24.47265625" customWidth="1"/>
    <col min="4" max="4" width="61.1015625" bestFit="1" customWidth="1"/>
    <col min="5" max="5" width="19" customWidth="1"/>
    <col min="6" max="6" width="32.26171875" style="17" customWidth="1"/>
    <col min="7" max="7" width="18.83984375" bestFit="1" customWidth="1"/>
    <col min="8" max="8" width="79.89453125" bestFit="1" customWidth="1"/>
    <col min="9" max="9" width="79.89453125" style="2" bestFit="1" customWidth="1"/>
  </cols>
  <sheetData>
    <row r="1" spans="1:9" x14ac:dyDescent="0.55000000000000004">
      <c r="A1" t="s">
        <v>136</v>
      </c>
      <c r="B1" t="s">
        <v>137</v>
      </c>
      <c r="C1" t="s">
        <v>138</v>
      </c>
      <c r="D1" t="s">
        <v>139</v>
      </c>
      <c r="E1" t="s">
        <v>140</v>
      </c>
      <c r="F1" s="17" t="s">
        <v>141</v>
      </c>
      <c r="G1" t="s">
        <v>142</v>
      </c>
      <c r="H1" t="s">
        <v>143</v>
      </c>
      <c r="I1" s="2" t="s">
        <v>144</v>
      </c>
    </row>
    <row r="2" spans="1:9" x14ac:dyDescent="0.55000000000000004">
      <c r="A2">
        <v>1</v>
      </c>
      <c r="B2" t="s">
        <v>0</v>
      </c>
      <c r="C2" t="s">
        <v>1</v>
      </c>
      <c r="D2" t="s">
        <v>2</v>
      </c>
      <c r="E2" t="s">
        <v>3</v>
      </c>
      <c r="F2" s="18">
        <v>31.7</v>
      </c>
      <c r="G2" t="s">
        <v>4</v>
      </c>
      <c r="H2" s="3" t="s">
        <v>5</v>
      </c>
      <c r="I2" s="2" t="s">
        <v>6</v>
      </c>
    </row>
    <row r="3" spans="1:9" x14ac:dyDescent="0.55000000000000004">
      <c r="A3">
        <v>2</v>
      </c>
      <c r="B3" t="s">
        <v>7</v>
      </c>
      <c r="C3" t="s">
        <v>1</v>
      </c>
      <c r="D3" t="s">
        <v>8</v>
      </c>
      <c r="E3" t="s">
        <v>9</v>
      </c>
      <c r="F3" s="18">
        <v>26.39</v>
      </c>
      <c r="G3" t="s">
        <v>11</v>
      </c>
      <c r="H3" s="3" t="s">
        <v>12</v>
      </c>
      <c r="I3" s="2" t="s">
        <v>13</v>
      </c>
    </row>
    <row r="4" spans="1:9" x14ac:dyDescent="0.55000000000000004">
      <c r="F4" s="18"/>
      <c r="H4" s="3"/>
    </row>
    <row r="5" spans="1:9" x14ac:dyDescent="0.55000000000000004">
      <c r="F5" s="18"/>
      <c r="H5" s="3"/>
    </row>
    <row r="6" spans="1:9" x14ac:dyDescent="0.55000000000000004">
      <c r="F6" s="18"/>
      <c r="H6" s="3"/>
    </row>
    <row r="9" spans="1:9" s="4" customFormat="1" x14ac:dyDescent="0.55000000000000004">
      <c r="A9" s="13" t="s">
        <v>145</v>
      </c>
      <c r="B9" s="1" t="s">
        <v>146</v>
      </c>
      <c r="C9" s="1" t="s">
        <v>147</v>
      </c>
      <c r="D9" s="14" t="s">
        <v>148</v>
      </c>
      <c r="E9" s="13" t="s">
        <v>149</v>
      </c>
      <c r="F9" s="19" t="s">
        <v>150</v>
      </c>
      <c r="G9"/>
      <c r="H9" s="15" t="s">
        <v>151</v>
      </c>
      <c r="I9" s="2"/>
    </row>
    <row r="10" spans="1:9" x14ac:dyDescent="0.55000000000000004">
      <c r="A10" s="13">
        <f>SUM(Testing_Parts[Price])</f>
        <v>58.09</v>
      </c>
      <c r="B10" s="1">
        <v>100</v>
      </c>
      <c r="C10" s="1">
        <v>50</v>
      </c>
      <c r="D10" s="1">
        <v>100</v>
      </c>
      <c r="E10" s="13">
        <f>SUM(Table35[[#This Row],[University Budget]],Table35[[#This Row],[Niki Project Donation]])</f>
        <v>150</v>
      </c>
      <c r="F10" s="19">
        <f>(Table35[[#This Row],[Personal Budget]]+Table35[[#This Row],[Total Uni Budget]])-Table35[[#This Row],[Price Total]]</f>
        <v>191.91</v>
      </c>
      <c r="H10" s="16" t="s">
        <v>152</v>
      </c>
    </row>
    <row r="12" spans="1:9" s="7" customFormat="1" x14ac:dyDescent="0.55000000000000004">
      <c r="A12"/>
      <c r="B12"/>
      <c r="C12"/>
      <c r="D12"/>
      <c r="E12"/>
      <c r="F12" s="17"/>
      <c r="G12"/>
      <c r="H12"/>
      <c r="I12" s="2"/>
    </row>
    <row r="14" spans="1:9" x14ac:dyDescent="0.55000000000000004">
      <c r="F14" s="18"/>
      <c r="H14" s="3"/>
    </row>
    <row r="15" spans="1:9" x14ac:dyDescent="0.55000000000000004">
      <c r="E15" s="11"/>
      <c r="F15" s="18"/>
      <c r="H15" s="3"/>
    </row>
    <row r="16" spans="1:9" x14ac:dyDescent="0.55000000000000004">
      <c r="E16" s="11"/>
      <c r="F16" s="20"/>
      <c r="G16" s="12"/>
      <c r="H16" s="3"/>
    </row>
    <row r="17" spans="1:9" x14ac:dyDescent="0.55000000000000004">
      <c r="E17" s="1">
        <f>SUM(F2,F3)</f>
        <v>58.09</v>
      </c>
      <c r="F17" s="21" t="s">
        <v>153</v>
      </c>
      <c r="G17" s="10"/>
    </row>
    <row r="18" spans="1:9" x14ac:dyDescent="0.55000000000000004">
      <c r="F18" s="18"/>
    </row>
    <row r="19" spans="1:9" x14ac:dyDescent="0.55000000000000004">
      <c r="F19" s="18"/>
    </row>
    <row r="20" spans="1:9" s="7" customFormat="1" x14ac:dyDescent="0.55000000000000004">
      <c r="A20"/>
      <c r="B20"/>
      <c r="C20"/>
      <c r="D20"/>
      <c r="E20"/>
      <c r="F20" s="17"/>
      <c r="G20"/>
      <c r="H20"/>
      <c r="I20" s="2"/>
    </row>
    <row r="21" spans="1:9" s="7" customFormat="1" x14ac:dyDescent="0.55000000000000004">
      <c r="A21"/>
      <c r="B21"/>
      <c r="C21"/>
      <c r="D21"/>
      <c r="E21"/>
      <c r="F21" s="17"/>
      <c r="G21"/>
      <c r="H21"/>
      <c r="I21" s="2"/>
    </row>
    <row r="33" spans="5:11" x14ac:dyDescent="0.55000000000000004">
      <c r="F33" s="20"/>
      <c r="G33" s="12"/>
    </row>
    <row r="34" spans="5:11" x14ac:dyDescent="0.55000000000000004">
      <c r="E34" s="11"/>
      <c r="F34" s="20"/>
      <c r="G34" s="12"/>
      <c r="H34" s="3"/>
    </row>
    <row r="35" spans="5:11" x14ac:dyDescent="0.55000000000000004">
      <c r="F35" s="18"/>
    </row>
    <row r="37" spans="5:11" x14ac:dyDescent="0.55000000000000004">
      <c r="E37" s="11"/>
      <c r="F37" s="22"/>
      <c r="K37" s="1"/>
    </row>
    <row r="38" spans="5:11" x14ac:dyDescent="0.55000000000000004">
      <c r="E38" s="11"/>
      <c r="F38" s="18"/>
      <c r="H38" s="3"/>
      <c r="K38" s="1"/>
    </row>
    <row r="39" spans="5:11" x14ac:dyDescent="0.55000000000000004">
      <c r="E39" s="11"/>
      <c r="F39" s="18"/>
      <c r="H39" s="3"/>
    </row>
    <row r="40" spans="5:11" x14ac:dyDescent="0.55000000000000004">
      <c r="F40" s="18"/>
      <c r="H40" s="3"/>
    </row>
    <row r="41" spans="5:11" x14ac:dyDescent="0.55000000000000004">
      <c r="E41" s="11"/>
    </row>
  </sheetData>
  <hyperlinks>
    <hyperlink ref="H3" r:id="rId1" xr:uid="{47EA42A6-9CDA-4E81-8D1E-78A991265428}"/>
    <hyperlink ref="H2" r:id="rId2" xr:uid="{E7ACF985-7211-47F4-8D7A-D9D2F20BEE4E}"/>
  </hyperlinks>
  <pageMargins left="0.7" right="0.7" top="0.75" bottom="0.75" header="0.3" footer="0.3"/>
  <pageSetup paperSize="9" orientation="portrait" horizontalDpi="0" verticalDpi="0" r:id="rId3"/>
  <tableParts count="2">
    <tablePart r:id="rId4"/>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g E A A B Q S w M E F A A C A A g A + L N + T 2 S v w / G p A A A A + A A A A B I A H A B D b 2 5 m a W c v U G F j a 2 F n Z S 5 4 b W w g o h g A K K A U A A A A A A A A A A A A A A A A A A A A A A A A A A A A h Y / R C o I w G I V f R X b v N l d Z y e + E u u g m I Q i i 2 6 F L R z r D z e a 7 d d E j 9 Q o J Z X X X 5 T l 8 B 7 7 z u N 0 h 6 e v K u 8 r W q E b H K M A U e V J n T a 5 0 E a P O n v w F S j j s R H Y W h f Q G W J u o N y p G p b W X i B D n H H Y T 3 L Q F Y Z Q G 5 J h u 9 1 k p a + E r b a z Q m U S f V f 5 / h T g c X j K c 4 f k U z 8 J g i V n I g I w 1 p E p / E T Y Y Y w r k p 4 R 1 V 9 m u l V x q f 7 M C M k Y g 7 x f 8 C V B L A w Q U A A I A C A D 4 s 3 5 P 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N + T w c q M n h t A Q A A u A c A A B M A H A B G b 3 J t d W x h c y 9 T Z W N 0 a W 9 u M S 5 t I K I Y A C i g F A A A A A A A A A A A A A A A A A A A A A A A A A A A A O 2 T w W u D M B T G 7 4 L / Q 0 g v C s G i 1 1 E G d b u O d Z b t U H p I 7 d s q j U m J c V S k / / t S I 1 Z t b X s d 1 E v g 5 X v f 7 8 u T l 0 G s E s F R Z E 7 / y b Z s K 9 t Q C W s 0 p y s G A Z o g B s q 2 k P 4 i k c s Y d O V 1 H w P z w l x K 4 O p L y O 1 K i K 3 j l o s 3 m s I E m 0 6 8 P C x C w Z W W L I k x G O F w Q / n P 0 b z Y A d Z O l d S b S 8 q z b y H T U L A 8 5 c f L z D E 0 U p b 4 X S Y x j C N g D C Q m S O l r p G C v D g e 3 M Y 5 2 L F H I 9 K N V g V 6 A J W m i d E N D q S R G 4 f S S E N S H V G L d b r r m m j Y t G k 8 H j 7 V k l g s F k S q 0 d Z j 9 u g R 1 k 3 p + 3 9 Y L c C t x O 4 B / Y x b X 3 t e f U M U 9 z e g s V j A 0 w g / g + v e t a 0 h 2 i m Q u 6 r L T T 3 6 R b y r 4 M h 3 X U + 7 C d 4 z G 2 v S T s h z a 7 K p e V Z 3 z j I T n j B H 8 j E k t l J 0 O U j a s I Z R / h d W J d B t V v 3 m I F N x J 8 u 9 A z X L K V a I K T b O t h A 8 B 2 / s 8 q v c S O Y G L H 2 v 9 W O v H W v / b t f 4 D U E s B A i 0 A F A A C A A g A + L N + T 2 S v w / G p A A A A + A A A A B I A A A A A A A A A A A A A A A A A A A A A A E N v b m Z p Z y 9 Q Y W N r Y W d l L n h t b F B L A Q I t A B Q A A g A I A P i z f k 8 P y u m r p A A A A O k A A A A T A A A A A A A A A A A A A A A A A P U A A A B b Q 2 9 u d G V u d F 9 U e X B l c 1 0 u e G 1 s U E s B A i 0 A F A A C A A g A + L N + T w c q M n h t A Q A A u A c A A B M A A A A A A A A A A A A A A A A A 5 g E A A E Z v c m 1 1 b G F z L 1 N l Y 3 R p b 2 4 x L m 1 Q S w U G A A A A A A M A A w D C A A A A o A 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S x 0 A A A A A A A A p H 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1 R h Y m x l M 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U G F y d H M 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V G F i b G U y L 1 N v d X J j Z S 5 7 U G F y d C B S Z W Z l c m V u Y 2 U s M H 0 m c X V v d D s s J n F 1 b 3 Q 7 U 2 V j d G l v b j E v V G F i b G U y L 1 N v d X J j Z S 5 7 V H l w Z S w x f S Z x d W 9 0 O y w m c X V v d D t T Z W N 0 a W 9 u M S 9 U Y W J s Z T I v U 2 9 1 c m N l L n t C d W R n Z X Q s M n 0 m c X V v d D s s J n F 1 b 3 Q 7 U 2 V j d G l v b j E v V G F i b G U y L 1 N v d X J j Z S 5 7 U G F y d C w z f S Z x d W 9 0 O y w m c X V v d D t T Z W N 0 a W 9 u M S 9 U Y W J s Z T I v U m V w b G F j Z W Q g V m F s d W U y L n t R d W F u d G l 0 e S w 0 f S Z x d W 9 0 O y w m c X V v d D t T Z W N 0 a W 9 u M S 9 U Y W J s Z T I v U m V w b G F j Z W Q g V m F s d W U x L n t Q c m l j Z S w 1 f S Z x d W 9 0 O y w m c X V v d D t T Z W N 0 a W 9 u M S 9 U Y W J s Z T I v U m V w b G F j Z W Q g V m F s d W U u e 1 N l b G x l c i w 2 f S Z x d W 9 0 O y w m c X V v d D t T Z W N 0 a W 9 u M S 9 U Y W J s Z T I v U 2 9 1 c m N l L n t B d m F p b G F i b G U g Q X Q s N n 0 m c X V v d D s s J n F 1 b 3 Q 7 U 2 V j d G l v b j E v V G F i b G U y L 1 N v d X J j Z S 5 7 Q 2 9 t b W V u d C w 3 f S Z x d W 9 0 O 1 0 s J n F 1 b 3 Q 7 Q 2 9 s d W 1 u Q 2 9 1 b n Q m c X V v d D s 6 O S w m c X V v d D t L Z X l D b 2 x 1 b W 5 O Y W 1 l c y Z x d W 9 0 O z p b X S w m c X V v d D t D b 2 x 1 b W 5 J Z G V u d G l 0 a W V z J n F 1 b 3 Q 7 O l s m c X V v d D t T Z W N 0 a W 9 u M S 9 U Y W J s Z T I v U 2 9 1 c m N l L n t Q Y X J 0 I F J l Z m V y Z W 5 j Z S w w f S Z x d W 9 0 O y w m c X V v d D t T Z W N 0 a W 9 u M S 9 U Y W J s Z T I v U 2 9 1 c m N l L n t U e X B l L D F 9 J n F 1 b 3 Q 7 L C Z x d W 9 0 O 1 N l Y 3 R p b 2 4 x L 1 R h Y m x l M i 9 T b 3 V y Y 2 U u e 0 J 1 Z G d l d C w y f S Z x d W 9 0 O y w m c X V v d D t T Z W N 0 a W 9 u M S 9 U Y W J s Z T I v U 2 9 1 c m N l L n t Q Y X J 0 L D N 9 J n F 1 b 3 Q 7 L C Z x d W 9 0 O 1 N l Y 3 R p b 2 4 x L 1 R h Y m x l M i 9 S Z X B s Y W N l Z C B W Y W x 1 Z T I u e 1 F 1 Y W 5 0 a X R 5 L D R 9 J n F 1 b 3 Q 7 L C Z x d W 9 0 O 1 N l Y 3 R p b 2 4 x L 1 R h Y m x l M i 9 S Z X B s Y W N l Z C B W Y W x 1 Z T E u e 1 B y a W N l L D V 9 J n F 1 b 3 Q 7 L C Z x d W 9 0 O 1 N l Y 3 R p b 2 4 x L 1 R h Y m x l M i 9 S Z X B s Y W N l Z C B W Y W x 1 Z S 5 7 U 2 V s b G V y L D Z 9 J n F 1 b 3 Q 7 L C Z x d W 9 0 O 1 N l Y 3 R p b 2 4 x L 1 R h Y m x l M i 9 T b 3 V y Y 2 U u e 0 F 2 Y W l s Y W J s Z S B B d C w 2 f S Z x d W 9 0 O y w m c X V v d D t T Z W N 0 a W 9 u M S 9 U Y W J s Z T I v U 2 9 1 c m N l L n t D b 2 1 t Z W 5 0 L D d 9 J n F 1 b 3 Q 7 X S w m c X V v d D t S Z W x h d G l v b n N o a X B J b m Z v J n F 1 b 3 Q 7 O l t d f S I g L z 4 8 R W 5 0 c n k g V H l w Z T 0 i R m l s b F N 0 Y X R 1 c y I g V m F s d W U 9 I n N D b 2 1 w b G V 0 Z S I g L z 4 8 R W 5 0 c n k g V H l w Z T 0 i R m l s b E N v b H V t b k 5 h b W V z I i B W Y W x 1 Z T 0 i c 1 s m c X V v d D t Q Y X J 0 I F J l Z m V y Z W 5 j Z S Z x d W 9 0 O y w m c X V v d D t U e X B l J n F 1 b 3 Q 7 L C Z x d W 9 0 O 0 J 1 Z G d l d C Z x d W 9 0 O y w m c X V v d D t Q Y X J 0 J n F 1 b 3 Q 7 L C Z x d W 9 0 O 1 F 1 Y W 5 0 a X R 5 J n F 1 b 3 Q 7 L C Z x d W 9 0 O 1 B y a W N l J n F 1 b 3 Q 7 L C Z x d W 9 0 O 1 N l b G x l c i Z x d W 9 0 O y w m c X V v d D t B d m F p b G F i b G U g Q X Q m c X V v d D s s J n F 1 b 3 Q 7 Q 2 9 t b W V u d C Z x d W 9 0 O 1 0 i I C 8 + P E V u d H J 5 I F R 5 c G U 9 I k Z p b G x D b 2 x 1 b W 5 U e X B l c y I g V m F s d W U 9 I n N B Q U F B Q U F B R 0 J n Q U E i I C 8 + P E V u d H J 5 I F R 5 c G U 9 I k Z p b G x M Y X N 0 V X B k Y X R l Z C I g V m F s d W U 9 I m Q y M D E 5 L T E x L T I z V D E 3 O j A w O j I x L j U 1 M D U 0 N z N a I i A v P j x F b n R y e S B U e X B l P S J G a W x s R X J y b 3 J D b 3 V u d C I g V m F s d W U 9 I m w w I i A v P j x F b n R y e S B U e X B l P S J G a W x s R X J y b 3 J D b 2 R l I i B W Y W x 1 Z T 0 i c 1 V u a 2 5 v d 2 4 i I C 8 + P E V u d H J 5 I F R 5 c G U 9 I k Z p b G x D b 3 V u d C I g V m F s d W U 9 I m w z M y I g L z 4 8 R W 5 0 c n k g V H l w Z T 0 i Q W R k Z W R U b 0 R h d G F N b 2 R l b C I g V m F s d W U 9 I m w w I i A v P j x F b n R y e S B U e X B l P S J G a W x s V G F y Z 2 V 0 T m F t Z U N 1 c 3 R v b W l 6 Z W Q i I F Z h b H V l P S J s M 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N w b G l 0 J T I w Q 2 9 s d W 1 u J T I w Y n k l M j B E Z W x p b W l 0 Z X I 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V G F i b G U y L 1 J l b m F t Z W Q l M j B D b 2 x 1 b W 5 z P C 9 J d G V t U G F 0 a D 4 8 L 0 l 0 Z W 1 M b 2 N h d G l v b j 4 8 U 3 R h Y m x l R W 5 0 c m l l c y A v P j w v S X R l b T 4 8 S X R l b T 4 8 S X R l b U x v Y 2 F 0 a W 9 u P j x J d G V t V H l w Z T 5 G b 3 J t d W x h P C 9 J d G V t V H l w Z T 4 8 S X R l b V B h d G g + U 2 V j d G l v b j E v V G F i b G U y L 1 J l c G x h Y 2 V k J T I w V m F s d W U 8 L 0 l 0 Z W 1 Q Y X R o P j w v S X R l b U x v Y 2 F 0 a W 9 u P j x T d G F i b G V F b n R y a W V z I C 8 + P C 9 J d G V t P j x J d G V t P j x J d G V t T G 9 j Y X R p b 2 4 + P E l 0 Z W 1 U e X B l P k Z v c m 1 1 b G E 8 L 0 l 0 Z W 1 U e X B l P j x J d G V t U G F 0 a D 5 T Z W N 0 a W 9 u M S 9 U Y W J s Z T I v U m V w b G F j Z W Q l M j B W Y W x 1 Z T E 8 L 0 l 0 Z W 1 Q Y X R o P j w v S X R l b U x v Y 2 F 0 a W 9 u P j x T d G F i b G V F b n R y a W V z I C 8 + P C 9 J d G V t P j x J d G V t P j x J d G V t T G 9 j Y X R p b 2 4 + P E l 0 Z W 1 U e X B l P k Z v c m 1 1 b G E 8 L 0 l 0 Z W 1 U e X B l P j x J d G V t U G F 0 a D 5 T Z W N 0 a W 9 u M S 9 U Y W J s Z T I v U m V w b G F j Z W Q l M j B W Y W x 1 Z T I 8 L 0 l 0 Z W 1 Q Y X R o P j w v S X R l b U x v Y 2 F 0 a W 9 u P j x T d G F i b G V F b n R y a W V z I C 8 + P C 9 J d G V t P j x J d G V t P j x J d G V t T G 9 j Y X R p b 2 4 + P E l 0 Z W 1 U e X B l P k Z v c m 1 1 b G E 8 L 0 l 0 Z W 1 U e X B l P j x J d G V t U G F 0 a D 5 T Z W N 0 a W 9 u M S 9 U Y W J s Z T I 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F e G N l c H R p b 2 4 i I C 8 + P E V u d H J 5 I F R 5 c G U 9 I k 5 h d m l n Y X R p b 2 5 T d G V w T m F t Z S I g V m F s d W U 9 I n N O Y X Z p Z 2 F 0 a W 9 u I i A v P j x F b n R y e S B U e X B l P S J G a W x s V G F y Z 2 V 0 I i B W Y W x 1 Z T 0 i c 1 R l c 3 R p b m d f U G F y d H M i I C 8 + P E V u d H J 5 I F R 5 c G U 9 I k Z p b G x l Z E N v b X B s Z X R l U m V z d W x 0 V G 9 X b 3 J r c 2 h l Z X Q i I F Z h b H V l P S J s M S I g L z 4 8 R W 5 0 c n k g V H l w Z T 0 i U m V s Y X R p b 2 5 z a G l w S W 5 m b 0 N v b n R h a W 5 l c i I g V m F s d W U 9 I n N 7 J n F 1 b 3 Q 7 Y 2 9 s d W 1 u Q 2 9 1 b n Q m c X V v d D s 6 O S w m c X V v d D t r Z X l D b 2 x 1 b W 5 O Y W 1 l c y Z x d W 9 0 O z p b X S w m c X V v d D t x d W V y e V J l b G F 0 a W 9 u c 2 h p c H M m c X V v d D s 6 W 1 0 s J n F 1 b 3 Q 7 Y 2 9 s d W 1 u S W R l b n R p d G l l c y Z x d W 9 0 O z p b J n F 1 b 3 Q 7 U 2 V j d G l v b j E v V G F i b G U y L 1 N v d X J j Z S 5 7 U G F y d C B S Z W Z l c m V u Y 2 U s M H 0 m c X V v d D s s J n F 1 b 3 Q 7 U 2 V j d G l v b j E v V G F i b G U y L 1 N v d X J j Z S 5 7 V H l w Z S w x f S Z x d W 9 0 O y w m c X V v d D t T Z W N 0 a W 9 u M S 9 U Y W J s Z T I v U 2 9 1 c m N l L n t C d W R n Z X Q s M n 0 m c X V v d D s s J n F 1 b 3 Q 7 U 2 V j d G l v b j E v V G F i b G U y L 1 N v d X J j Z S 5 7 U G F y d C w z f S Z x d W 9 0 O y w m c X V v d D t T Z W N 0 a W 9 u M S 9 U Y W J s Z T I v U m V w b G F j Z W Q g V m F s d W U y L n t R d W F u d G l 0 e S w 0 f S Z x d W 9 0 O y w m c X V v d D t T Z W N 0 a W 9 u M S 9 U Y W J s Z T I v U m V w b G F j Z W Q g V m F s d W U x L n t Q c m l j Z S w 1 f S Z x d W 9 0 O y w m c X V v d D t T Z W N 0 a W 9 u M S 9 U Y W J s Z T I v U m V w b G F j Z W Q g V m F s d W U u e 1 N l b G x l c i w 2 f S Z x d W 9 0 O y w m c X V v d D t T Z W N 0 a W 9 u M S 9 U Y W J s Z T I v U 2 9 1 c m N l L n t B d m F p b G F i b G U g Q X Q s N n 0 m c X V v d D s s J n F 1 b 3 Q 7 U 2 V j d G l v b j E v V G F i b G U y L 1 N v d X J j Z S 5 7 Q 2 9 t b W V u d C w 3 f S Z x d W 9 0 O 1 0 s J n F 1 b 3 Q 7 Q 2 9 s d W 1 u Q 2 9 1 b n Q m c X V v d D s 6 O S w m c X V v d D t L Z X l D b 2 x 1 b W 5 O Y W 1 l c y Z x d W 9 0 O z p b X S w m c X V v d D t D b 2 x 1 b W 5 J Z G V u d G l 0 a W V z J n F 1 b 3 Q 7 O l s m c X V v d D t T Z W N 0 a W 9 u M S 9 U Y W J s Z T I v U 2 9 1 c m N l L n t Q Y X J 0 I F J l Z m V y Z W 5 j Z S w w f S Z x d W 9 0 O y w m c X V v d D t T Z W N 0 a W 9 u M S 9 U Y W J s Z T I v U 2 9 1 c m N l L n t U e X B l L D F 9 J n F 1 b 3 Q 7 L C Z x d W 9 0 O 1 N l Y 3 R p b 2 4 x L 1 R h Y m x l M i 9 T b 3 V y Y 2 U u e 0 J 1 Z G d l d C w y f S Z x d W 9 0 O y w m c X V v d D t T Z W N 0 a W 9 u M S 9 U Y W J s Z T I v U 2 9 1 c m N l L n t Q Y X J 0 L D N 9 J n F 1 b 3 Q 7 L C Z x d W 9 0 O 1 N l Y 3 R p b 2 4 x L 1 R h Y m x l M i 9 S Z X B s Y W N l Z C B W Y W x 1 Z T I u e 1 F 1 Y W 5 0 a X R 5 L D R 9 J n F 1 b 3 Q 7 L C Z x d W 9 0 O 1 N l Y 3 R p b 2 4 x L 1 R h Y m x l M i 9 S Z X B s Y W N l Z C B W Y W x 1 Z T E u e 1 B y a W N l L D V 9 J n F 1 b 3 Q 7 L C Z x d W 9 0 O 1 N l Y 3 R p b 2 4 x L 1 R h Y m x l M i 9 S Z X B s Y W N l Z C B W Y W x 1 Z S 5 7 U 2 V s b G V y L D Z 9 J n F 1 b 3 Q 7 L C Z x d W 9 0 O 1 N l Y 3 R p b 2 4 x L 1 R h Y m x l M i 9 T b 3 V y Y 2 U u e 0 F 2 Y W l s Y W J s Z S B B d C w 2 f S Z x d W 9 0 O y w m c X V v d D t T Z W N 0 a W 9 u M S 9 U Y W J s Z T I v U 2 9 1 c m N l L n t D b 2 1 t Z W 5 0 L D d 9 J n F 1 b 3 Q 7 X S w m c X V v d D t S Z W x h d G l v b n N o a X B J b m Z v J n F 1 b 3 Q 7 O l t d f S I g L z 4 8 R W 5 0 c n k g V H l w Z T 0 i R m l s b E N v d W 5 0 I i B W Y W x 1 Z T 0 i b D M z I i A v P j x F b n R y e S B U e X B l P S J G a W x s U 3 R h d H V z I i B W Y W x 1 Z T 0 i c 0 N v b X B s Z X R l I i A v P j x F b n R y e S B U e X B l P S J G a W x s Q 2 9 s d W 1 u T m F t Z X M i I F Z h b H V l P S J z W y Z x d W 9 0 O 1 B h c n Q g U m V m Z X J l b m N l J n F 1 b 3 Q 7 L C Z x d W 9 0 O 1 R 5 c G U m c X V v d D s s J n F 1 b 3 Q 7 Q n V k Z 2 V 0 J n F 1 b 3 Q 7 L C Z x d W 9 0 O 1 B h c n Q m c X V v d D s s J n F 1 b 3 Q 7 U X V h b n R p d H k m c X V v d D s s J n F 1 b 3 Q 7 U H J p Y 2 U m c X V v d D s s J n F 1 b 3 Q 7 U 2 V s b G V y J n F 1 b 3 Q 7 L C Z x d W 9 0 O 0 F 2 Y W l s Y W J s Z S B B d C Z x d W 9 0 O y w m c X V v d D t D b 2 1 t Z W 5 0 J n F 1 b 3 Q 7 X S I g L z 4 8 R W 5 0 c n k g V H l w Z T 0 i R m l s b E N v b H V t b l R 5 c G V z I i B W Y W x 1 Z T 0 i c 0 F B Q U F B Q U F H Q m d B Q S I g L z 4 8 R W 5 0 c n k g V H l w Z T 0 i R m l s b E x h c 3 R V c G R h d G V k I i B W Y W x 1 Z T 0 i Z D I w M T k t M T E t M j N U M T c 6 M D A 6 M j E u N T U w N T Q 3 M 1 o i I C 8 + P E V u d H J 5 I F R 5 c G U 9 I k Z p b G x F c n J v c k N v d W 5 0 I i B W Y W x 1 Z T 0 i b D A i I C 8 + P E V u d H J 5 I F R 5 c G U 9 I k Z p b G x F c n J v c k N v Z G U i I F Z h b H V l P S J z V W 5 r b m 9 3 b i I g L z 4 8 R W 5 0 c n k g V H l w Z T 0 i T G 9 h Z G V k V G 9 B b m F s e X N p c 1 N l c n Z p Y 2 V z I i B W Y W x 1 Z T 0 i b D A i I C 8 + P E V u d H J 5 I F R 5 c G U 9 I k F k Z G V k V G 9 E Y X R h T W 9 k Z W w i I F Z h b H V l P S J s M C I g L z 4 8 R W 5 0 c n k g V H l w Z T 0 i R m l s b F R h c m d l d E 5 h b W V D d X N 0 b 2 1 p e m V k I i B W Y W x 1 Z T 0 i b D E i I C 8 + P C 9 T d G F i b G V F b n R y a W V z P j w v S X R l b T 4 8 S X R l b T 4 8 S X R l b U x v Y 2 F 0 a W 9 u P j x J d G V t V H l w Z T 5 G b 3 J t d W x h P C 9 J d G V t V H l w Z T 4 8 S X R l b V B h d G g + U 2 V j d G l v b j E v V G F i b G U y J T I w K D I p L 1 N v d X J j Z T w v S X R l b V B h d G g + P C 9 J d G V t T G 9 j Y X R p b 2 4 + P F N 0 Y W J s Z U V u d H J p Z X M g L z 4 8 L 0 l 0 Z W 0 + P E l 0 Z W 0 + P E l 0 Z W 1 M b 2 N h d G l v b j 4 8 S X R l b V R 5 c G U + R m 9 y b X V s Y T w v S X R l b V R 5 c G U + P E l 0 Z W 1 Q Y X R o P l N l Y 3 R p b 2 4 x L 1 R h Y m x l M i U y M C g y K S 9 D a G F u Z 2 V k J T I w V H l w Z T w v S X R l b V B h d G g + P C 9 J d G V t T G 9 j Y X R p b 2 4 + P F N 0 Y W J s Z U V u d H J p Z X M g L z 4 8 L 0 l 0 Z W 0 + P E l 0 Z W 0 + P E l 0 Z W 1 M b 2 N h d G l v b j 4 8 S X R l b V R 5 c G U + R m 9 y b X V s Y T w v S X R l b V R 5 c G U + P E l 0 Z W 1 Q Y X R o P l N l Y 3 R p b 2 4 x L 1 R h Y m x l M i U y M C g y K S 9 T c G x p d C U y M E N v b H V t b i U y M G J 5 J T I w R G V s a W 1 p d G V y P C 9 J d G V t U G F 0 a D 4 8 L 0 l 0 Z W 1 M b 2 N h d G l v b j 4 8 U 3 R h Y m x l R W 5 0 c m l l c y A v P j w v S X R l b T 4 8 S X R l b T 4 8 S X R l b U x v Y 2 F 0 a W 9 u P j x J d G V t V H l w Z T 5 G b 3 J t d W x h P C 9 J d G V t V H l w Z T 4 8 S X R l b V B h d G g + U 2 V j d G l v b j E v V G F i b G U y J T I w K D I p L 0 N o Y W 5 n Z W Q l M j B U e X B l M T w v S X R l b V B h d G g + P C 9 J d G V t T G 9 j Y X R p b 2 4 + P F N 0 Y W J s Z U V u d H J p Z X M g L z 4 8 L 0 l 0 Z W 0 + P E l 0 Z W 0 + P E l 0 Z W 1 M b 2 N h d G l v b j 4 8 S X R l b V R 5 c G U + R m 9 y b X V s Y T w v S X R l b V R 5 c G U + P E l 0 Z W 1 Q Y X R o P l N l Y 3 R p b 2 4 x L 1 R h Y m x l M i U y M C g y K S 9 S Z W 5 h b W V k J T I w Q 2 9 s d W 1 u c z w v S X R l b V B h d G g + P C 9 J d G V t T G 9 j Y X R p b 2 4 + P F N 0 Y W J s Z U V u d H J p Z X M g L z 4 8 L 0 l 0 Z W 0 + P E l 0 Z W 0 + P E l 0 Z W 1 M b 2 N h d G l v b j 4 8 S X R l b V R 5 c G U + R m 9 y b X V s Y T w v S X R l b V R 5 c G U + P E l 0 Z W 1 Q Y X R o P l N l Y 3 R p b 2 4 x L 1 R h Y m x l M i U y M C g y K S 9 S Z X B s Y W N l Z C U y M F Z h b H V l P C 9 J d G V t U G F 0 a D 4 8 L 0 l 0 Z W 1 M b 2 N h d G l v b j 4 8 U 3 R h Y m x l R W 5 0 c m l l c y A v P j w v S X R l b T 4 8 S X R l b T 4 8 S X R l b U x v Y 2 F 0 a W 9 u P j x J d G V t V H l w Z T 5 G b 3 J t d W x h P C 9 J d G V t V H l w Z T 4 8 S X R l b V B h d G g + U 2 V j d G l v b j E v V G F i b G U y J T I w K D I p L 1 J l c G x h Y 2 V k J T I w V m F s d W U x P C 9 J d G V t U G F 0 a D 4 8 L 0 l 0 Z W 1 M b 2 N h d G l v b j 4 8 U 3 R h Y m x l R W 5 0 c m l l c y A v P j w v S X R l b T 4 8 S X R l b T 4 8 S X R l b U x v Y 2 F 0 a W 9 u P j x J d G V t V H l w Z T 5 G b 3 J t d W x h P C 9 J d G V t V H l w Z T 4 8 S X R l b V B h d G g + U 2 V j d G l v b j E v V G F i b G U y J T I w K D I p L 1 J l c G x h Y 2 V k J T I w V m F s d W U y P C 9 J d G V t U G F 0 a D 4 8 L 0 l 0 Z W 1 M b 2 N h d G l v b j 4 8 U 3 R h Y m x l R W 5 0 c m l l c y A v P j w v S X R l b T 4 8 L 0 l 0 Z W 1 z P j w v T G 9 j Y W x Q Y W N r Y W d l T W V 0 Y W R h d G F G a W x l P h Y A A A B Q S w U G A A A A A A A A A A A A A A A A A A A A A A A A J g E A A A E A A A D Q j J 3 f A R X R E Y x 6 A M B P w p f r A Q A A A D t x J h y T f U l P k M s + N W m a Y q Y A A A A A A g A A A A A A E G Y A A A A B A A A g A A A A 2 i / I f l E 6 w v r M B a A s 4 t i A u 8 y r A E m 8 Y M V / M Z z b y E i 5 I U E A A A A A D o A A A A A C A A A g A A A A C 8 R 6 q E k k J T b W Q m s n F g l p C S C b 2 / 0 a 1 x u 3 / f U 1 y K R Q R 4 h Q A A A A s l y 4 E s h i M i r R b z k 9 q h g W n + 5 6 u L t W z I f 3 t B N W y S a B b P 3 N C U d 8 L L U y m 5 N 3 G c Q E n O S X p p C G w t P t o E f Y t c K 5 L F F 6 o v X D 5 W w H d E 1 m j Z x 4 8 / V v t M 1 A A A A A 8 w G l C U + M N 9 w 2 u 4 y T S s P s U D H t Y H T X / Y e t x J 4 n F e b E n E J E / + 6 E H h P G c + X W f Y O S Y 0 r j 8 j y o J K L q x N K 6 g M Q / 3 q z R 3 w = = < / D a t a M a s h u p > 
</file>

<file path=customXml/itemProps1.xml><?xml version="1.0" encoding="utf-8"?>
<ds:datastoreItem xmlns:ds="http://schemas.openxmlformats.org/officeDocument/2006/customXml" ds:itemID="{156AF1CF-47B6-4B60-9F49-7B0A6295FE8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High Altitude Ballon Parts List</vt:lpstr>
      <vt:lpstr>Testing Parts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dc:creator>
  <cp:lastModifiedBy>Ric</cp:lastModifiedBy>
  <dcterms:created xsi:type="dcterms:W3CDTF">2019-11-30T22:13:34Z</dcterms:created>
  <dcterms:modified xsi:type="dcterms:W3CDTF">2019-12-01T00:12:43Z</dcterms:modified>
</cp:coreProperties>
</file>