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640" yWindow="2180" windowWidth="23360" windowHeight="12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1" l="1"/>
  <c r="B45" i="1"/>
  <c r="B49" i="1"/>
  <c r="Z31" i="1"/>
  <c r="Z28" i="1"/>
  <c r="Z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Z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26" i="1"/>
  <c r="Z22" i="1"/>
  <c r="Z17" i="1"/>
  <c r="Z23" i="1"/>
  <c r="Z19" i="1"/>
  <c r="Z20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14" i="1"/>
  <c r="Z48" i="1"/>
  <c r="Z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Z12" i="1"/>
  <c r="Z44" i="1"/>
  <c r="Z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</calcChain>
</file>

<file path=xl/sharedStrings.xml><?xml version="1.0" encoding="utf-8"?>
<sst xmlns="http://schemas.openxmlformats.org/spreadsheetml/2006/main" count="81" uniqueCount="48">
  <si>
    <t>Voyages with records of captives embarked</t>
  </si>
  <si>
    <t>Voyages with records of captives disembarked</t>
  </si>
  <si>
    <t>Total voyages recorded per decade</t>
  </si>
  <si>
    <t>1660s</t>
  </si>
  <si>
    <t>1670s</t>
  </si>
  <si>
    <t>1680s</t>
  </si>
  <si>
    <t>1690s</t>
  </si>
  <si>
    <t>1700s</t>
  </si>
  <si>
    <t>1710s</t>
  </si>
  <si>
    <t>1720s</t>
  </si>
  <si>
    <t>1730s</t>
  </si>
  <si>
    <t>1740s</t>
  </si>
  <si>
    <t>1750s</t>
  </si>
  <si>
    <t>1760s</t>
  </si>
  <si>
    <t>1770s</t>
  </si>
  <si>
    <t>1780s</t>
  </si>
  <si>
    <t>1790s</t>
  </si>
  <si>
    <t>1800s</t>
  </si>
  <si>
    <t>1810s</t>
  </si>
  <si>
    <t>1820s</t>
  </si>
  <si>
    <t>1830s</t>
  </si>
  <si>
    <t>1840s</t>
  </si>
  <si>
    <t>1850s</t>
  </si>
  <si>
    <t>1860s</t>
  </si>
  <si>
    <t>1870s</t>
  </si>
  <si>
    <t>1650s</t>
  </si>
  <si>
    <t>MCMC estimate of captives embarked</t>
  </si>
  <si>
    <t>MCMC estimate of captives arrived</t>
  </si>
  <si>
    <t>Total</t>
  </si>
  <si>
    <t>Embarkations: Captives recorded as % MCMC</t>
  </si>
  <si>
    <t>Arrivals: Captives recorded as % MCMC</t>
  </si>
  <si>
    <t>Percent of voyages by decade</t>
  </si>
  <si>
    <t>P. Manning, et al., "Volume and Direction of the Atlantic Slave Trade, 1650s-1870s: Estimates by Markov Chain Monte Carlo Analysis," JWHI 2-3 (2015)</t>
  </si>
  <si>
    <t>Raw data: Captives recorded</t>
  </si>
  <si>
    <t>Raw data: Voyages with records of captives</t>
  </si>
  <si>
    <t>Captives recorded as embarked (TSLAVESD)</t>
  </si>
  <si>
    <t>Captives recorded as arrivals (SLAMIMP)</t>
  </si>
  <si>
    <r>
      <rPr>
        <b/>
        <sz val="12"/>
        <color theme="1"/>
        <rFont val="Calibri"/>
        <family val="2"/>
        <scheme val="minor"/>
      </rPr>
      <t>Table 5A.</t>
    </r>
    <r>
      <rPr>
        <sz val="12"/>
        <color theme="1"/>
        <rFont val="Calibri"/>
        <family val="2"/>
        <charset val="136"/>
        <scheme val="minor"/>
      </rPr>
      <t xml:space="preserve"> Captive and Voyage data from TASTDB-2010</t>
    </r>
  </si>
  <si>
    <r>
      <rPr>
        <b/>
        <sz val="12"/>
        <color theme="1"/>
        <rFont val="Calibri"/>
        <family val="2"/>
        <scheme val="minor"/>
      </rPr>
      <t>Table 5B.</t>
    </r>
    <r>
      <rPr>
        <sz val="12"/>
        <color theme="1"/>
        <rFont val="Calibri"/>
        <family val="2"/>
        <charset val="136"/>
        <scheme val="minor"/>
      </rPr>
      <t xml:space="preserve"> MCMC estimates of captives compared with raw data</t>
    </r>
  </si>
  <si>
    <t>Embarkations</t>
  </si>
  <si>
    <t>Arrivals</t>
  </si>
  <si>
    <t>Appendix 5. Captives recorded and voyages with captives recorded in TASTDB-2010, and MCMC estimates</t>
  </si>
  <si>
    <r>
      <rPr>
        <b/>
        <sz val="12"/>
        <color theme="1"/>
        <rFont val="Calibri"/>
        <family val="2"/>
        <scheme val="minor"/>
      </rPr>
      <t>Summary of Tables:</t>
    </r>
    <r>
      <rPr>
        <sz val="12"/>
        <color theme="1"/>
        <rFont val="Calibri"/>
        <family val="2"/>
        <charset val="136"/>
        <scheme val="minor"/>
      </rPr>
      <t xml:space="preserve"> Table 5A summarizes therecorded or raw data--numbers of recorded voyages and the number of recorded captives.</t>
    </r>
  </si>
  <si>
    <t>Table 5B compares the MCMC estimates of embarkations and arrivals with the recorded data in Table 5A.</t>
  </si>
  <si>
    <t>Captives recorded as arrivals (SLAARRIV)</t>
  </si>
  <si>
    <t>TASTDB embarkations (slaximp)</t>
  </si>
  <si>
    <t>TASTDB arrivals (slamimp)</t>
  </si>
  <si>
    <t>Rows 25 to 37 and 51-52 have been added by Eltis and Lachance to show data correctly entered from TASTDB.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</si>
</sst>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1" applyNumberFormat="1" applyFont="1"/>
    <xf numFmtId="0" fontId="0" fillId="0" borderId="0" xfId="0" applyBorder="1"/>
    <xf numFmtId="164" fontId="0" fillId="0" borderId="0" xfId="1" applyNumberFormat="1" applyFont="1" applyBorder="1"/>
    <xf numFmtId="0" fontId="0" fillId="0" borderId="0" xfId="0" applyFont="1" applyBorder="1"/>
    <xf numFmtId="0" fontId="0" fillId="0" borderId="0" xfId="0" applyFont="1"/>
    <xf numFmtId="3" fontId="0" fillId="0" borderId="0" xfId="0" applyNumberFormat="1" applyFont="1"/>
    <xf numFmtId="164" fontId="3" fillId="0" borderId="0" xfId="1" applyNumberFormat="1" applyFont="1"/>
    <xf numFmtId="0" fontId="0" fillId="0" borderId="0" xfId="0" applyFont="1" applyFill="1" applyBorder="1"/>
    <xf numFmtId="9" fontId="0" fillId="0" borderId="0" xfId="6" applyFont="1" applyBorder="1"/>
    <xf numFmtId="9" fontId="0" fillId="0" borderId="0" xfId="6" applyFont="1"/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Fill="1" applyBorder="1"/>
    <xf numFmtId="0" fontId="6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2" borderId="0" xfId="0" applyFill="1" applyBorder="1"/>
    <xf numFmtId="0" fontId="0" fillId="3" borderId="0" xfId="0" applyFill="1" applyBorder="1"/>
    <xf numFmtId="164" fontId="0" fillId="3" borderId="0" xfId="1" applyNumberFormat="1" applyFont="1" applyFill="1" applyBorder="1"/>
    <xf numFmtId="0" fontId="8" fillId="0" borderId="0" xfId="0" applyFont="1" applyBorder="1"/>
    <xf numFmtId="0" fontId="7" fillId="0" borderId="0" xfId="0" applyFont="1" applyBorder="1"/>
    <xf numFmtId="0" fontId="8" fillId="0" borderId="0" xfId="0" applyFont="1" applyFill="1" applyBorder="1"/>
    <xf numFmtId="0" fontId="7" fillId="0" borderId="0" xfId="0" applyFont="1" applyFill="1" applyBorder="1"/>
    <xf numFmtId="3" fontId="7" fillId="0" borderId="0" xfId="0" applyNumberFormat="1" applyFont="1"/>
    <xf numFmtId="3" fontId="7" fillId="0" borderId="0" xfId="1" applyNumberFormat="1" applyFont="1" applyBorder="1"/>
    <xf numFmtId="3" fontId="7" fillId="0" borderId="0" xfId="1" applyNumberFormat="1" applyFont="1"/>
    <xf numFmtId="164" fontId="7" fillId="0" borderId="0" xfId="1" applyNumberFormat="1" applyFont="1" applyBorder="1"/>
    <xf numFmtId="0" fontId="7" fillId="0" borderId="0" xfId="0" applyFont="1"/>
    <xf numFmtId="164" fontId="7" fillId="0" borderId="0" xfId="1" applyNumberFormat="1" applyFont="1"/>
    <xf numFmtId="9" fontId="7" fillId="0" borderId="0" xfId="0" applyNumberFormat="1" applyFont="1"/>
  </cellXfs>
  <cellStyles count="55">
    <cellStyle name="Comma" xfId="1" builtinId="3"/>
    <cellStyle name="Followed Hyperlink" xfId="3" builtinId="9" hidden="1"/>
    <cellStyle name="Followed Hyperlink" xfId="5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2" builtinId="8" hidden="1"/>
    <cellStyle name="Hyperlink" xfId="4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  <cellStyle name="Percent" xfId="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abSelected="1" workbookViewId="0"/>
  </sheetViews>
  <sheetFormatPr baseColWidth="10" defaultRowHeight="15" x14ac:dyDescent="0"/>
  <cols>
    <col min="1" max="1" width="39.33203125" customWidth="1"/>
    <col min="2" max="3" width="11.1640625" bestFit="1" customWidth="1"/>
    <col min="4" max="7" width="11.5" bestFit="1" customWidth="1"/>
    <col min="8" max="23" width="11.6640625" bestFit="1" customWidth="1"/>
    <col min="24" max="24" width="11.1640625" bestFit="1" customWidth="1"/>
    <col min="26" max="26" width="12.83203125" customWidth="1"/>
  </cols>
  <sheetData>
    <row r="1" spans="1:26" ht="18">
      <c r="A1" s="15" t="s">
        <v>41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6">
      <c r="A2" t="s">
        <v>32</v>
      </c>
    </row>
    <row r="4" spans="1:26">
      <c r="A4" t="s">
        <v>42</v>
      </c>
    </row>
    <row r="5" spans="1:26">
      <c r="A5" t="s">
        <v>43</v>
      </c>
    </row>
    <row r="6" spans="1:26" s="31" customFormat="1">
      <c r="A6" s="31" t="s">
        <v>47</v>
      </c>
    </row>
    <row r="8" spans="1:26">
      <c r="A8" s="20" t="s">
        <v>37</v>
      </c>
      <c r="B8" s="20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6">
      <c r="A9" s="20"/>
      <c r="B9" s="20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6" s="1" customFormat="1">
      <c r="A10" s="16"/>
      <c r="B10" s="16" t="s">
        <v>25</v>
      </c>
      <c r="C10" s="16" t="s">
        <v>3</v>
      </c>
      <c r="D10" s="16" t="s">
        <v>4</v>
      </c>
      <c r="E10" s="16" t="s">
        <v>5</v>
      </c>
      <c r="F10" s="16" t="s">
        <v>6</v>
      </c>
      <c r="G10" s="16" t="s">
        <v>7</v>
      </c>
      <c r="H10" s="16" t="s">
        <v>8</v>
      </c>
      <c r="I10" s="16" t="s">
        <v>9</v>
      </c>
      <c r="J10" s="16" t="s">
        <v>10</v>
      </c>
      <c r="K10" s="16" t="s">
        <v>11</v>
      </c>
      <c r="L10" s="16" t="s">
        <v>12</v>
      </c>
      <c r="M10" s="16" t="s">
        <v>13</v>
      </c>
      <c r="N10" s="16" t="s">
        <v>14</v>
      </c>
      <c r="O10" s="16" t="s">
        <v>15</v>
      </c>
      <c r="P10" s="16" t="s">
        <v>16</v>
      </c>
      <c r="Q10" s="16" t="s">
        <v>17</v>
      </c>
      <c r="R10" s="16" t="s">
        <v>18</v>
      </c>
      <c r="S10" s="16" t="s">
        <v>19</v>
      </c>
      <c r="T10" s="16" t="s">
        <v>20</v>
      </c>
      <c r="U10" s="16" t="s">
        <v>21</v>
      </c>
      <c r="V10" s="16" t="s">
        <v>22</v>
      </c>
      <c r="W10" s="16" t="s">
        <v>23</v>
      </c>
      <c r="X10" s="16" t="s">
        <v>24</v>
      </c>
      <c r="Y10" s="17"/>
      <c r="Z10" s="17" t="s">
        <v>28</v>
      </c>
    </row>
    <row r="11" spans="1:26">
      <c r="A11" s="12" t="s">
        <v>33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6">
      <c r="A12" s="3" t="s">
        <v>35</v>
      </c>
      <c r="B12" s="4">
        <v>24669</v>
      </c>
      <c r="C12" s="4">
        <v>8397</v>
      </c>
      <c r="D12" s="4">
        <v>7333</v>
      </c>
      <c r="E12" s="4">
        <v>21370</v>
      </c>
      <c r="F12" s="4">
        <v>37884</v>
      </c>
      <c r="G12" s="4">
        <v>39774</v>
      </c>
      <c r="H12" s="4">
        <v>51007</v>
      </c>
      <c r="I12" s="4">
        <v>69879</v>
      </c>
      <c r="J12" s="4">
        <v>107463</v>
      </c>
      <c r="K12" s="4">
        <v>109077</v>
      </c>
      <c r="L12" s="4">
        <v>130028</v>
      </c>
      <c r="M12" s="4">
        <v>124422</v>
      </c>
      <c r="N12" s="4">
        <v>259743</v>
      </c>
      <c r="O12" s="4">
        <v>151387</v>
      </c>
      <c r="P12" s="4">
        <v>198607</v>
      </c>
      <c r="Q12" s="4">
        <v>236587</v>
      </c>
      <c r="R12" s="4">
        <v>232614</v>
      </c>
      <c r="S12" s="4">
        <v>211224</v>
      </c>
      <c r="T12" s="4">
        <v>438225</v>
      </c>
      <c r="U12" s="4">
        <v>81524</v>
      </c>
      <c r="V12" s="4">
        <v>82281</v>
      </c>
      <c r="W12" s="4">
        <v>42427</v>
      </c>
      <c r="X12" s="4">
        <v>15168</v>
      </c>
      <c r="Y12" s="2"/>
      <c r="Z12" s="2">
        <f>SUM(B12:X12)</f>
        <v>2681090</v>
      </c>
    </row>
    <row r="13" spans="1:26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2"/>
      <c r="Z13" s="2"/>
    </row>
    <row r="14" spans="1:26">
      <c r="A14" s="3" t="s">
        <v>36</v>
      </c>
      <c r="B14" s="4">
        <v>3580</v>
      </c>
      <c r="C14" s="4">
        <v>7712</v>
      </c>
      <c r="D14" s="4">
        <v>24799</v>
      </c>
      <c r="E14" s="4">
        <v>24822</v>
      </c>
      <c r="F14" s="4">
        <v>65213</v>
      </c>
      <c r="G14" s="4">
        <v>70265</v>
      </c>
      <c r="H14" s="4">
        <v>128658</v>
      </c>
      <c r="I14" s="4">
        <v>142392</v>
      </c>
      <c r="J14" s="4">
        <v>194461</v>
      </c>
      <c r="K14" s="4">
        <v>177963</v>
      </c>
      <c r="L14" s="4">
        <v>192745</v>
      </c>
      <c r="M14" s="4">
        <v>259449</v>
      </c>
      <c r="N14" s="4">
        <v>395770</v>
      </c>
      <c r="O14" s="4">
        <v>290003</v>
      </c>
      <c r="P14" s="4">
        <v>469696</v>
      </c>
      <c r="Q14" s="4">
        <v>492525</v>
      </c>
      <c r="R14" s="4">
        <v>425953</v>
      </c>
      <c r="S14" s="4">
        <v>351333</v>
      </c>
      <c r="T14" s="4">
        <v>479882</v>
      </c>
      <c r="U14" s="4">
        <v>248434</v>
      </c>
      <c r="V14" s="4">
        <v>307833</v>
      </c>
      <c r="W14" s="4">
        <v>127205</v>
      </c>
      <c r="X14" s="4">
        <v>43447</v>
      </c>
      <c r="Y14" s="2"/>
      <c r="Z14" s="2">
        <f>SUM(B14:X14)</f>
        <v>4924140</v>
      </c>
    </row>
    <row r="15" spans="1:26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2"/>
      <c r="Z15" s="2"/>
    </row>
    <row r="16" spans="1:26">
      <c r="A16" s="13" t="s">
        <v>34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2"/>
      <c r="Z16" s="2"/>
    </row>
    <row r="17" spans="1:26">
      <c r="A17" s="3" t="s">
        <v>2</v>
      </c>
      <c r="B17" s="4">
        <v>228</v>
      </c>
      <c r="C17" s="4">
        <v>208</v>
      </c>
      <c r="D17" s="4">
        <v>353</v>
      </c>
      <c r="E17" s="4">
        <v>403</v>
      </c>
      <c r="F17" s="4">
        <v>638</v>
      </c>
      <c r="G17" s="4">
        <v>786</v>
      </c>
      <c r="H17" s="4">
        <v>1135</v>
      </c>
      <c r="I17" s="4">
        <v>1425</v>
      </c>
      <c r="J17" s="4">
        <v>1831</v>
      </c>
      <c r="K17" s="4">
        <v>1853</v>
      </c>
      <c r="L17" s="4">
        <v>1778</v>
      </c>
      <c r="M17" s="4">
        <v>2261</v>
      </c>
      <c r="N17" s="4">
        <v>2978</v>
      </c>
      <c r="O17" s="4">
        <v>2481</v>
      </c>
      <c r="P17" s="4">
        <v>2544</v>
      </c>
      <c r="Q17" s="4">
        <v>2912</v>
      </c>
      <c r="R17" s="4">
        <v>2785</v>
      </c>
      <c r="S17" s="4">
        <v>2104</v>
      </c>
      <c r="T17" s="4">
        <v>2340</v>
      </c>
      <c r="U17" s="4">
        <v>1510</v>
      </c>
      <c r="V17" s="4">
        <v>1518</v>
      </c>
      <c r="W17" s="4">
        <v>460</v>
      </c>
      <c r="X17" s="4">
        <v>172</v>
      </c>
      <c r="Y17" s="2"/>
      <c r="Z17" s="2">
        <f>SUM(B17:X17)</f>
        <v>34703</v>
      </c>
    </row>
    <row r="18" spans="1:26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"/>
      <c r="Z18" s="2"/>
    </row>
    <row r="19" spans="1:26">
      <c r="A19" s="3" t="s">
        <v>0</v>
      </c>
      <c r="B19" s="4">
        <v>19</v>
      </c>
      <c r="C19" s="4">
        <v>9</v>
      </c>
      <c r="D19" s="4">
        <v>11</v>
      </c>
      <c r="E19" s="4">
        <v>38</v>
      </c>
      <c r="F19" s="4">
        <v>96</v>
      </c>
      <c r="G19" s="4">
        <v>42</v>
      </c>
      <c r="H19" s="4">
        <v>162</v>
      </c>
      <c r="I19" s="4">
        <v>234</v>
      </c>
      <c r="J19" s="4">
        <v>262</v>
      </c>
      <c r="K19" s="4">
        <v>244</v>
      </c>
      <c r="L19" s="4">
        <v>229</v>
      </c>
      <c r="M19" s="4">
        <v>314</v>
      </c>
      <c r="N19" s="4">
        <v>485</v>
      </c>
      <c r="O19" s="4">
        <v>417</v>
      </c>
      <c r="P19" s="4">
        <v>736</v>
      </c>
      <c r="Q19" s="4">
        <v>807</v>
      </c>
      <c r="R19" s="4">
        <v>690</v>
      </c>
      <c r="S19" s="4">
        <v>681</v>
      </c>
      <c r="T19" s="4">
        <v>1005</v>
      </c>
      <c r="U19" s="4">
        <v>278</v>
      </c>
      <c r="V19" s="4">
        <v>186</v>
      </c>
      <c r="W19" s="4">
        <v>29</v>
      </c>
      <c r="X19" s="4">
        <v>15</v>
      </c>
      <c r="Y19" s="2"/>
      <c r="Z19" s="2">
        <f>SUM(B19:X19)</f>
        <v>6989</v>
      </c>
    </row>
    <row r="20" spans="1:26">
      <c r="A20" s="3" t="s">
        <v>31</v>
      </c>
      <c r="B20" s="10">
        <f t="shared" ref="B20:X20" si="0">B19/B17</f>
        <v>8.3333333333333329E-2</v>
      </c>
      <c r="C20" s="10">
        <f t="shared" si="0"/>
        <v>4.3269230769230768E-2</v>
      </c>
      <c r="D20" s="10">
        <f t="shared" si="0"/>
        <v>3.1161473087818695E-2</v>
      </c>
      <c r="E20" s="10">
        <f t="shared" si="0"/>
        <v>9.4292803970223327E-2</v>
      </c>
      <c r="F20" s="10">
        <f t="shared" si="0"/>
        <v>0.15047021943573669</v>
      </c>
      <c r="G20" s="10">
        <f t="shared" si="0"/>
        <v>5.3435114503816793E-2</v>
      </c>
      <c r="H20" s="10">
        <f t="shared" si="0"/>
        <v>0.14273127753303966</v>
      </c>
      <c r="I20" s="10">
        <f t="shared" si="0"/>
        <v>0.16421052631578947</v>
      </c>
      <c r="J20" s="10">
        <f t="shared" si="0"/>
        <v>0.14309120699071545</v>
      </c>
      <c r="K20" s="10">
        <f t="shared" si="0"/>
        <v>0.13167835941716136</v>
      </c>
      <c r="L20" s="10">
        <f t="shared" si="0"/>
        <v>0.12879640044994375</v>
      </c>
      <c r="M20" s="10">
        <f t="shared" si="0"/>
        <v>0.13887660327288812</v>
      </c>
      <c r="N20" s="10">
        <f t="shared" si="0"/>
        <v>0.16286098052384151</v>
      </c>
      <c r="O20" s="10">
        <f t="shared" si="0"/>
        <v>0.16807738814993953</v>
      </c>
      <c r="P20" s="10">
        <f t="shared" si="0"/>
        <v>0.28930817610062892</v>
      </c>
      <c r="Q20" s="10">
        <f t="shared" si="0"/>
        <v>0.27712912087912089</v>
      </c>
      <c r="R20" s="10">
        <f t="shared" si="0"/>
        <v>0.24775583482944344</v>
      </c>
      <c r="S20" s="10">
        <f t="shared" si="0"/>
        <v>0.32366920152091255</v>
      </c>
      <c r="T20" s="10">
        <f t="shared" si="0"/>
        <v>0.42948717948717946</v>
      </c>
      <c r="U20" s="10">
        <f t="shared" si="0"/>
        <v>0.18410596026490067</v>
      </c>
      <c r="V20" s="10">
        <f t="shared" si="0"/>
        <v>0.1225296442687747</v>
      </c>
      <c r="W20" s="10">
        <f t="shared" si="0"/>
        <v>6.3043478260869562E-2</v>
      </c>
      <c r="X20" s="10">
        <f t="shared" si="0"/>
        <v>8.7209302325581398E-2</v>
      </c>
      <c r="Y20" s="2"/>
      <c r="Z20" s="10">
        <f>Z19/Z17</f>
        <v>0.20139469210154742</v>
      </c>
    </row>
    <row r="21" spans="1:26">
      <c r="A21" s="3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2"/>
      <c r="Z21" s="2"/>
    </row>
    <row r="22" spans="1:26">
      <c r="A22" s="3" t="s">
        <v>1</v>
      </c>
      <c r="B22" s="4">
        <v>84</v>
      </c>
      <c r="C22" s="4">
        <v>26</v>
      </c>
      <c r="D22" s="4">
        <v>26</v>
      </c>
      <c r="E22" s="4">
        <v>63</v>
      </c>
      <c r="F22" s="4">
        <v>140</v>
      </c>
      <c r="G22" s="4">
        <v>100</v>
      </c>
      <c r="H22" s="4">
        <v>147</v>
      </c>
      <c r="I22" s="4">
        <v>238</v>
      </c>
      <c r="J22" s="4">
        <v>342</v>
      </c>
      <c r="K22" s="4">
        <v>313</v>
      </c>
      <c r="L22" s="4">
        <v>362</v>
      </c>
      <c r="M22" s="4">
        <v>481</v>
      </c>
      <c r="N22" s="4">
        <v>893</v>
      </c>
      <c r="O22" s="4">
        <v>484</v>
      </c>
      <c r="P22" s="4">
        <v>624</v>
      </c>
      <c r="Q22" s="4">
        <v>838</v>
      </c>
      <c r="R22" s="4">
        <v>695</v>
      </c>
      <c r="S22" s="4">
        <v>555</v>
      </c>
      <c r="T22" s="4">
        <v>1110</v>
      </c>
      <c r="U22" s="4">
        <v>218</v>
      </c>
      <c r="V22" s="4">
        <v>191</v>
      </c>
      <c r="W22" s="4">
        <v>72</v>
      </c>
      <c r="X22" s="4">
        <v>24</v>
      </c>
      <c r="Y22" s="2"/>
      <c r="Z22" s="2">
        <f>SUM(B22:X22)</f>
        <v>8026</v>
      </c>
    </row>
    <row r="23" spans="1:26">
      <c r="A23" s="14" t="s">
        <v>31</v>
      </c>
      <c r="B23" s="10">
        <f t="shared" ref="B23:X23" si="1">B22/B17</f>
        <v>0.36842105263157893</v>
      </c>
      <c r="C23" s="10">
        <f t="shared" si="1"/>
        <v>0.125</v>
      </c>
      <c r="D23" s="10">
        <f t="shared" si="1"/>
        <v>7.3654390934844188E-2</v>
      </c>
      <c r="E23" s="10">
        <f t="shared" si="1"/>
        <v>0.15632754342431762</v>
      </c>
      <c r="F23" s="10">
        <f t="shared" si="1"/>
        <v>0.21943573667711599</v>
      </c>
      <c r="G23" s="10">
        <f t="shared" si="1"/>
        <v>0.1272264631043257</v>
      </c>
      <c r="H23" s="10">
        <f t="shared" si="1"/>
        <v>0.12951541850220263</v>
      </c>
      <c r="I23" s="10">
        <f t="shared" si="1"/>
        <v>0.16701754385964912</v>
      </c>
      <c r="J23" s="10">
        <f t="shared" si="1"/>
        <v>0.18678317859093391</v>
      </c>
      <c r="K23" s="10">
        <f t="shared" si="1"/>
        <v>0.16891527253103075</v>
      </c>
      <c r="L23" s="10">
        <f t="shared" si="1"/>
        <v>0.20359955005624297</v>
      </c>
      <c r="M23" s="10">
        <f t="shared" si="1"/>
        <v>0.21273772666961521</v>
      </c>
      <c r="N23" s="10">
        <f t="shared" si="1"/>
        <v>0.29986568166554733</v>
      </c>
      <c r="O23" s="10">
        <f t="shared" si="1"/>
        <v>0.19508262797259171</v>
      </c>
      <c r="P23" s="10">
        <f t="shared" si="1"/>
        <v>0.24528301886792453</v>
      </c>
      <c r="Q23" s="10">
        <f t="shared" si="1"/>
        <v>0.28777472527472525</v>
      </c>
      <c r="R23" s="10">
        <f t="shared" si="1"/>
        <v>0.24955116696588869</v>
      </c>
      <c r="S23" s="10">
        <f t="shared" si="1"/>
        <v>0.26378326996197721</v>
      </c>
      <c r="T23" s="10">
        <f t="shared" si="1"/>
        <v>0.47435897435897434</v>
      </c>
      <c r="U23" s="10">
        <f t="shared" si="1"/>
        <v>0.14437086092715232</v>
      </c>
      <c r="V23" s="10">
        <f t="shared" si="1"/>
        <v>0.12582345191040845</v>
      </c>
      <c r="W23" s="10">
        <f t="shared" si="1"/>
        <v>0.15652173913043479</v>
      </c>
      <c r="X23" s="10">
        <f t="shared" si="1"/>
        <v>0.13953488372093023</v>
      </c>
      <c r="Y23" s="2"/>
      <c r="Z23" s="10">
        <f>Z22/Z17</f>
        <v>0.23127683485577616</v>
      </c>
    </row>
    <row r="24" spans="1:26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2"/>
      <c r="Z24" s="2"/>
    </row>
    <row r="25" spans="1:26">
      <c r="A25" s="23" t="s">
        <v>33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2"/>
      <c r="Z25" s="2"/>
    </row>
    <row r="26" spans="1:26" s="31" customFormat="1">
      <c r="A26" s="24" t="s">
        <v>35</v>
      </c>
      <c r="B26" s="27">
        <v>8397</v>
      </c>
      <c r="C26" s="27">
        <v>7333</v>
      </c>
      <c r="D26" s="27">
        <v>21370</v>
      </c>
      <c r="E26" s="27">
        <v>37884</v>
      </c>
      <c r="F26" s="27">
        <v>39774</v>
      </c>
      <c r="G26" s="27">
        <v>51007</v>
      </c>
      <c r="H26" s="27">
        <v>69879</v>
      </c>
      <c r="I26" s="27">
        <v>107463</v>
      </c>
      <c r="J26" s="27">
        <v>109077</v>
      </c>
      <c r="K26" s="27">
        <v>130414</v>
      </c>
      <c r="L26" s="27">
        <v>124422</v>
      </c>
      <c r="M26" s="27">
        <v>259743</v>
      </c>
      <c r="N26" s="27">
        <v>151387</v>
      </c>
      <c r="O26" s="27">
        <v>198607</v>
      </c>
      <c r="P26" s="27">
        <v>237046</v>
      </c>
      <c r="Q26" s="27">
        <v>232614</v>
      </c>
      <c r="R26" s="27">
        <v>211224</v>
      </c>
      <c r="S26" s="27">
        <v>438225</v>
      </c>
      <c r="T26" s="27">
        <v>81524</v>
      </c>
      <c r="U26" s="27">
        <v>82281</v>
      </c>
      <c r="V26" s="27">
        <v>42427</v>
      </c>
      <c r="W26" s="27">
        <v>15168</v>
      </c>
      <c r="X26" s="28"/>
      <c r="Y26" s="29"/>
      <c r="Z26" s="29">
        <f>SUM(B26:Y26)</f>
        <v>2657266</v>
      </c>
    </row>
    <row r="27" spans="1:26" s="31" customFormat="1">
      <c r="A27" s="24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2"/>
      <c r="Z27" s="32"/>
    </row>
    <row r="28" spans="1:26" s="31" customFormat="1">
      <c r="A28" s="24" t="s">
        <v>44</v>
      </c>
      <c r="B28" s="27">
        <v>7712</v>
      </c>
      <c r="C28" s="27">
        <v>24799</v>
      </c>
      <c r="D28" s="27">
        <v>24822</v>
      </c>
      <c r="E28" s="27">
        <v>65213</v>
      </c>
      <c r="F28" s="27">
        <v>70265</v>
      </c>
      <c r="G28" s="27">
        <v>128658</v>
      </c>
      <c r="H28" s="27">
        <v>142392</v>
      </c>
      <c r="I28" s="27">
        <v>194461</v>
      </c>
      <c r="J28" s="27">
        <v>177963</v>
      </c>
      <c r="K28" s="27">
        <v>192745</v>
      </c>
      <c r="L28" s="27">
        <v>259449</v>
      </c>
      <c r="M28" s="27">
        <v>395770</v>
      </c>
      <c r="N28" s="27">
        <v>290003</v>
      </c>
      <c r="O28" s="27">
        <v>469696</v>
      </c>
      <c r="P28" s="27">
        <v>493164</v>
      </c>
      <c r="Q28" s="27">
        <v>425953</v>
      </c>
      <c r="R28" s="27">
        <v>351333</v>
      </c>
      <c r="S28" s="27">
        <v>479882</v>
      </c>
      <c r="T28" s="27">
        <v>248434</v>
      </c>
      <c r="U28" s="27">
        <v>307833</v>
      </c>
      <c r="V28" s="27">
        <v>127205</v>
      </c>
      <c r="W28" s="27">
        <v>43447</v>
      </c>
      <c r="X28" s="28"/>
      <c r="Y28" s="29"/>
      <c r="Z28" s="29">
        <f>SUM(B28:Y28)</f>
        <v>4921199</v>
      </c>
    </row>
    <row r="29" spans="1:26" s="31" customFormat="1">
      <c r="A29" s="24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2"/>
      <c r="Z29" s="32"/>
    </row>
    <row r="30" spans="1:26" s="31" customFormat="1">
      <c r="A30" s="25" t="s">
        <v>34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2"/>
      <c r="Z30" s="32"/>
    </row>
    <row r="31" spans="1:26" s="31" customFormat="1">
      <c r="A31" s="24" t="s">
        <v>2</v>
      </c>
      <c r="B31" s="30">
        <v>159</v>
      </c>
      <c r="C31" s="30">
        <v>304</v>
      </c>
      <c r="D31" s="30">
        <v>354</v>
      </c>
      <c r="E31" s="30">
        <v>589</v>
      </c>
      <c r="F31" s="30">
        <v>737</v>
      </c>
      <c r="G31" s="30">
        <v>1086</v>
      </c>
      <c r="H31" s="30">
        <v>1372</v>
      </c>
      <c r="I31" s="30">
        <v>1782</v>
      </c>
      <c r="J31" s="30">
        <v>1804</v>
      </c>
      <c r="K31" s="30">
        <v>1730</v>
      </c>
      <c r="L31" s="30">
        <v>2212</v>
      </c>
      <c r="M31" s="30">
        <v>2929</v>
      </c>
      <c r="N31" s="30">
        <v>2432</v>
      </c>
      <c r="O31" s="30">
        <v>2495</v>
      </c>
      <c r="P31" s="30">
        <v>2864</v>
      </c>
      <c r="Q31" s="30">
        <v>2736</v>
      </c>
      <c r="R31" s="30">
        <v>2055</v>
      </c>
      <c r="S31" s="30">
        <v>2291</v>
      </c>
      <c r="T31" s="30">
        <v>1461</v>
      </c>
      <c r="U31" s="30">
        <v>1469</v>
      </c>
      <c r="V31" s="30">
        <v>411</v>
      </c>
      <c r="W31" s="30">
        <v>123</v>
      </c>
      <c r="Y31" s="32"/>
      <c r="Z31" s="30">
        <f>SUM(B31:Y31)</f>
        <v>33395</v>
      </c>
    </row>
    <row r="32" spans="1:26" s="31" customFormat="1">
      <c r="A32" s="24"/>
      <c r="Y32" s="32"/>
    </row>
    <row r="33" spans="1:27" s="31" customFormat="1">
      <c r="A33" s="24" t="s">
        <v>0</v>
      </c>
      <c r="B33" s="30">
        <v>26</v>
      </c>
      <c r="C33" s="30">
        <v>26</v>
      </c>
      <c r="D33" s="30">
        <v>63</v>
      </c>
      <c r="E33" s="30">
        <v>140</v>
      </c>
      <c r="F33" s="30">
        <v>100</v>
      </c>
      <c r="G33" s="30">
        <v>147</v>
      </c>
      <c r="H33" s="30">
        <v>238</v>
      </c>
      <c r="I33" s="30">
        <v>342</v>
      </c>
      <c r="J33" s="30">
        <v>313</v>
      </c>
      <c r="K33" s="30">
        <v>363</v>
      </c>
      <c r="L33" s="30">
        <v>481</v>
      </c>
      <c r="M33" s="30">
        <v>893</v>
      </c>
      <c r="N33" s="30">
        <v>484</v>
      </c>
      <c r="O33" s="30">
        <v>624</v>
      </c>
      <c r="P33" s="30">
        <v>838</v>
      </c>
      <c r="Q33" s="30">
        <v>695</v>
      </c>
      <c r="R33" s="30">
        <v>555</v>
      </c>
      <c r="S33" s="30">
        <v>1110</v>
      </c>
      <c r="T33" s="30">
        <v>218</v>
      </c>
      <c r="U33" s="30">
        <v>191</v>
      </c>
      <c r="V33" s="30">
        <v>72</v>
      </c>
      <c r="W33" s="30">
        <v>24</v>
      </c>
      <c r="Y33" s="32"/>
      <c r="Z33" s="30">
        <v>7943</v>
      </c>
    </row>
    <row r="34" spans="1:27" s="31" customFormat="1">
      <c r="A34" s="24" t="s">
        <v>31</v>
      </c>
      <c r="B34" s="33">
        <f>B33/B31</f>
        <v>0.16352201257861634</v>
      </c>
      <c r="C34" s="33">
        <f t="shared" ref="C34:W34" si="2">C33/C31</f>
        <v>8.5526315789473686E-2</v>
      </c>
      <c r="D34" s="33">
        <f t="shared" si="2"/>
        <v>0.17796610169491525</v>
      </c>
      <c r="E34" s="33">
        <f t="shared" si="2"/>
        <v>0.23769100169779286</v>
      </c>
      <c r="F34" s="33">
        <f t="shared" si="2"/>
        <v>0.13568521031207598</v>
      </c>
      <c r="G34" s="33">
        <f t="shared" si="2"/>
        <v>0.13535911602209943</v>
      </c>
      <c r="H34" s="33">
        <f t="shared" si="2"/>
        <v>0.17346938775510204</v>
      </c>
      <c r="I34" s="33">
        <f t="shared" si="2"/>
        <v>0.19191919191919191</v>
      </c>
      <c r="J34" s="33">
        <f t="shared" si="2"/>
        <v>0.17350332594235032</v>
      </c>
      <c r="K34" s="33">
        <f t="shared" si="2"/>
        <v>0.20982658959537573</v>
      </c>
      <c r="L34" s="33">
        <f t="shared" si="2"/>
        <v>0.21745027124773961</v>
      </c>
      <c r="M34" s="33">
        <f t="shared" si="2"/>
        <v>0.30488221235916696</v>
      </c>
      <c r="N34" s="33">
        <f t="shared" si="2"/>
        <v>0.19901315789473684</v>
      </c>
      <c r="O34" s="33">
        <f t="shared" si="2"/>
        <v>0.25010020040080161</v>
      </c>
      <c r="P34" s="33">
        <f t="shared" si="2"/>
        <v>0.29259776536312848</v>
      </c>
      <c r="Q34" s="33">
        <f t="shared" si="2"/>
        <v>0.25402046783625731</v>
      </c>
      <c r="R34" s="33">
        <f t="shared" si="2"/>
        <v>0.27007299270072993</v>
      </c>
      <c r="S34" s="33">
        <f t="shared" si="2"/>
        <v>0.48450458315146222</v>
      </c>
      <c r="T34" s="33">
        <f t="shared" si="2"/>
        <v>0.14921286789869953</v>
      </c>
      <c r="U34" s="33">
        <f t="shared" si="2"/>
        <v>0.13002042205582029</v>
      </c>
      <c r="V34" s="33">
        <f t="shared" si="2"/>
        <v>0.17518248175182483</v>
      </c>
      <c r="W34" s="33">
        <f t="shared" si="2"/>
        <v>0.1951219512195122</v>
      </c>
      <c r="Z34" s="33">
        <f>Z33/Z31</f>
        <v>0.23784997754154813</v>
      </c>
    </row>
    <row r="35" spans="1:27" s="31" customFormat="1">
      <c r="A35" s="24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Y35" s="32"/>
      <c r="Z35" s="30"/>
    </row>
    <row r="36" spans="1:27" s="31" customFormat="1">
      <c r="A36" s="24" t="s">
        <v>1</v>
      </c>
      <c r="B36" s="27">
        <v>26</v>
      </c>
      <c r="C36" s="27">
        <v>108</v>
      </c>
      <c r="D36" s="27">
        <v>109</v>
      </c>
      <c r="E36" s="27">
        <v>267</v>
      </c>
      <c r="F36" s="27">
        <v>261</v>
      </c>
      <c r="G36" s="27">
        <v>563</v>
      </c>
      <c r="H36" s="27">
        <v>699</v>
      </c>
      <c r="I36" s="27">
        <v>763</v>
      </c>
      <c r="J36" s="27">
        <v>634</v>
      </c>
      <c r="K36" s="27">
        <v>685</v>
      </c>
      <c r="L36" s="27">
        <v>1126</v>
      </c>
      <c r="M36" s="27">
        <v>1708</v>
      </c>
      <c r="N36" s="27">
        <v>1138</v>
      </c>
      <c r="O36" s="27">
        <v>1627</v>
      </c>
      <c r="P36" s="27">
        <v>1836</v>
      </c>
      <c r="Q36" s="27">
        <v>1687</v>
      </c>
      <c r="R36" s="27">
        <v>1163</v>
      </c>
      <c r="S36" s="27">
        <v>1396</v>
      </c>
      <c r="T36" s="27">
        <v>670</v>
      </c>
      <c r="U36" s="27">
        <v>731</v>
      </c>
      <c r="V36" s="27">
        <v>255</v>
      </c>
      <c r="W36" s="27">
        <v>72</v>
      </c>
      <c r="X36" s="27"/>
      <c r="Y36" s="27"/>
      <c r="Z36" s="27">
        <v>17524</v>
      </c>
    </row>
    <row r="37" spans="1:27" s="31" customFormat="1">
      <c r="A37" s="26" t="s">
        <v>31</v>
      </c>
      <c r="B37" s="33">
        <f>B36/B31</f>
        <v>0.16352201257861634</v>
      </c>
      <c r="C37" s="33">
        <f t="shared" ref="C37:W37" si="3">C36/C31</f>
        <v>0.35526315789473684</v>
      </c>
      <c r="D37" s="33">
        <f t="shared" si="3"/>
        <v>0.30790960451977401</v>
      </c>
      <c r="E37" s="33">
        <f t="shared" si="3"/>
        <v>0.4533106960950764</v>
      </c>
      <c r="F37" s="33">
        <f t="shared" si="3"/>
        <v>0.35413839891451832</v>
      </c>
      <c r="G37" s="33">
        <f t="shared" si="3"/>
        <v>0.51841620626151008</v>
      </c>
      <c r="H37" s="33">
        <f t="shared" si="3"/>
        <v>0.50947521865889212</v>
      </c>
      <c r="I37" s="33">
        <f t="shared" si="3"/>
        <v>0.4281705948372615</v>
      </c>
      <c r="J37" s="33">
        <f t="shared" si="3"/>
        <v>0.35144124168514412</v>
      </c>
      <c r="K37" s="33">
        <f t="shared" si="3"/>
        <v>0.39595375722543352</v>
      </c>
      <c r="L37" s="33">
        <f t="shared" si="3"/>
        <v>0.50904159132007232</v>
      </c>
      <c r="M37" s="33">
        <f t="shared" si="3"/>
        <v>0.58313417548651414</v>
      </c>
      <c r="N37" s="33">
        <f t="shared" si="3"/>
        <v>0.46792763157894735</v>
      </c>
      <c r="O37" s="33">
        <f t="shared" si="3"/>
        <v>0.6521042084168337</v>
      </c>
      <c r="P37" s="33">
        <f t="shared" si="3"/>
        <v>0.64106145251396651</v>
      </c>
      <c r="Q37" s="33">
        <f t="shared" si="3"/>
        <v>0.61659356725146197</v>
      </c>
      <c r="R37" s="33">
        <f t="shared" si="3"/>
        <v>0.56593673965936742</v>
      </c>
      <c r="S37" s="33">
        <f t="shared" si="3"/>
        <v>0.6093408991706678</v>
      </c>
      <c r="T37" s="33">
        <f t="shared" si="3"/>
        <v>0.45859000684462697</v>
      </c>
      <c r="U37" s="33">
        <f t="shared" si="3"/>
        <v>0.49761742682096666</v>
      </c>
      <c r="V37" s="33">
        <f t="shared" si="3"/>
        <v>0.62043795620437958</v>
      </c>
      <c r="W37" s="33">
        <f t="shared" si="3"/>
        <v>0.58536585365853655</v>
      </c>
      <c r="Y37" s="32"/>
      <c r="Z37" s="33">
        <f>Z36/Z31</f>
        <v>0.52474921395418472</v>
      </c>
    </row>
    <row r="38" spans="1:27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2"/>
      <c r="Z38" s="2"/>
    </row>
    <row r="39" spans="1:27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2"/>
      <c r="Z39" s="2"/>
    </row>
    <row r="40" spans="1:27">
      <c r="A40" s="21" t="s">
        <v>38</v>
      </c>
      <c r="B40" s="22"/>
      <c r="C40" s="2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2"/>
      <c r="Z40" s="2"/>
    </row>
    <row r="41" spans="1:27">
      <c r="A41" s="21"/>
      <c r="B41" s="22"/>
      <c r="C41" s="2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2"/>
      <c r="Z41" s="2"/>
    </row>
    <row r="42" spans="1:27" s="1" customFormat="1">
      <c r="A42" s="18"/>
      <c r="B42" s="18" t="s">
        <v>25</v>
      </c>
      <c r="C42" s="18" t="s">
        <v>3</v>
      </c>
      <c r="D42" s="18" t="s">
        <v>4</v>
      </c>
      <c r="E42" s="18" t="s">
        <v>5</v>
      </c>
      <c r="F42" s="18" t="s">
        <v>6</v>
      </c>
      <c r="G42" s="18" t="s">
        <v>7</v>
      </c>
      <c r="H42" s="18" t="s">
        <v>8</v>
      </c>
      <c r="I42" s="18" t="s">
        <v>9</v>
      </c>
      <c r="J42" s="18" t="s">
        <v>10</v>
      </c>
      <c r="K42" s="18" t="s">
        <v>11</v>
      </c>
      <c r="L42" s="18" t="s">
        <v>12</v>
      </c>
      <c r="M42" s="18" t="s">
        <v>13</v>
      </c>
      <c r="N42" s="18" t="s">
        <v>14</v>
      </c>
      <c r="O42" s="18" t="s">
        <v>15</v>
      </c>
      <c r="P42" s="18" t="s">
        <v>16</v>
      </c>
      <c r="Q42" s="18" t="s">
        <v>17</v>
      </c>
      <c r="R42" s="18" t="s">
        <v>18</v>
      </c>
      <c r="S42" s="18" t="s">
        <v>19</v>
      </c>
      <c r="T42" s="18" t="s">
        <v>20</v>
      </c>
      <c r="U42" s="18" t="s">
        <v>21</v>
      </c>
      <c r="V42" s="18" t="s">
        <v>22</v>
      </c>
      <c r="W42" s="18" t="s">
        <v>23</v>
      </c>
      <c r="X42" s="18" t="s">
        <v>24</v>
      </c>
      <c r="Y42" s="19"/>
      <c r="Z42" s="19" t="s">
        <v>28</v>
      </c>
    </row>
    <row r="43" spans="1:27">
      <c r="A43" s="12" t="s">
        <v>39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2"/>
      <c r="Z43" s="2"/>
    </row>
    <row r="44" spans="1:27">
      <c r="A44" s="3" t="s">
        <v>26</v>
      </c>
      <c r="B44" s="4">
        <v>48076</v>
      </c>
      <c r="C44" s="4">
        <v>82677</v>
      </c>
      <c r="D44" s="4">
        <v>107252</v>
      </c>
      <c r="E44" s="4">
        <v>152761</v>
      </c>
      <c r="F44" s="4">
        <v>252164</v>
      </c>
      <c r="G44" s="4">
        <v>314772</v>
      </c>
      <c r="H44" s="4">
        <v>339737</v>
      </c>
      <c r="I44" s="4">
        <v>493000</v>
      </c>
      <c r="J44" s="4">
        <v>561801</v>
      </c>
      <c r="K44" s="4">
        <v>556815</v>
      </c>
      <c r="L44" s="4">
        <v>534527</v>
      </c>
      <c r="M44" s="4">
        <v>754070</v>
      </c>
      <c r="N44" s="4">
        <v>654627</v>
      </c>
      <c r="O44" s="4">
        <v>792966</v>
      </c>
      <c r="P44" s="4">
        <v>807508</v>
      </c>
      <c r="Q44" s="4">
        <v>742700</v>
      </c>
      <c r="R44" s="4">
        <v>715887</v>
      </c>
      <c r="S44" s="4">
        <v>832355</v>
      </c>
      <c r="T44" s="4">
        <v>551523</v>
      </c>
      <c r="U44" s="4">
        <v>655698</v>
      </c>
      <c r="V44" s="4">
        <v>260074</v>
      </c>
      <c r="W44" s="4">
        <v>67077</v>
      </c>
      <c r="X44" s="4"/>
      <c r="Y44" s="8"/>
      <c r="Z44" s="2">
        <f>SUM(B44:X44)</f>
        <v>10278067</v>
      </c>
    </row>
    <row r="45" spans="1:27">
      <c r="A45" s="3" t="s">
        <v>29</v>
      </c>
      <c r="B45" s="10">
        <f t="shared" ref="B45:W45" si="4">B12/B44</f>
        <v>0.51312505200099845</v>
      </c>
      <c r="C45" s="10">
        <f t="shared" si="4"/>
        <v>0.10156391741354912</v>
      </c>
      <c r="D45" s="10">
        <f t="shared" si="4"/>
        <v>6.8371685376496474E-2</v>
      </c>
      <c r="E45" s="10">
        <f t="shared" si="4"/>
        <v>0.13989172629139637</v>
      </c>
      <c r="F45" s="10">
        <f t="shared" si="4"/>
        <v>0.15023556098412144</v>
      </c>
      <c r="G45" s="10">
        <f t="shared" si="4"/>
        <v>0.12635812588159048</v>
      </c>
      <c r="H45" s="10">
        <f t="shared" si="4"/>
        <v>0.15013672340663514</v>
      </c>
      <c r="I45" s="10">
        <f t="shared" si="4"/>
        <v>0.14174239350912779</v>
      </c>
      <c r="J45" s="10">
        <f t="shared" si="4"/>
        <v>0.19128303438406127</v>
      </c>
      <c r="K45" s="10">
        <f t="shared" si="4"/>
        <v>0.19589450715228576</v>
      </c>
      <c r="L45" s="10">
        <f t="shared" si="4"/>
        <v>0.24325805805880713</v>
      </c>
      <c r="M45" s="10">
        <f t="shared" si="4"/>
        <v>0.16500059676157386</v>
      </c>
      <c r="N45" s="10">
        <f t="shared" si="4"/>
        <v>0.39678015113950388</v>
      </c>
      <c r="O45" s="10">
        <f t="shared" si="4"/>
        <v>0.19091234680932095</v>
      </c>
      <c r="P45" s="10">
        <f t="shared" si="4"/>
        <v>0.24595050451512554</v>
      </c>
      <c r="Q45" s="10">
        <f t="shared" si="4"/>
        <v>0.31854988555271307</v>
      </c>
      <c r="R45" s="10">
        <f t="shared" si="4"/>
        <v>0.32493116930465282</v>
      </c>
      <c r="S45" s="10">
        <f t="shared" si="4"/>
        <v>0.2537667221317827</v>
      </c>
      <c r="T45" s="10">
        <f t="shared" si="4"/>
        <v>0.79457248383113666</v>
      </c>
      <c r="U45" s="10">
        <f t="shared" si="4"/>
        <v>0.12433162828009237</v>
      </c>
      <c r="V45" s="10">
        <f t="shared" si="4"/>
        <v>0.31637533932649936</v>
      </c>
      <c r="W45" s="10">
        <f t="shared" si="4"/>
        <v>0.63251188932122782</v>
      </c>
      <c r="X45" s="10"/>
      <c r="Y45" s="10"/>
      <c r="Z45" s="10">
        <f>Z12/Z44</f>
        <v>0.26085547019687649</v>
      </c>
    </row>
    <row r="46" spans="1:27">
      <c r="A46" s="3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7">
      <c r="A47" s="13" t="s">
        <v>40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2"/>
      <c r="Z47" s="2"/>
    </row>
    <row r="48" spans="1:27" s="6" customFormat="1">
      <c r="A48" s="5" t="s">
        <v>27</v>
      </c>
      <c r="B48" s="4">
        <v>38719</v>
      </c>
      <c r="C48" s="4">
        <v>76223</v>
      </c>
      <c r="D48" s="4">
        <v>96181</v>
      </c>
      <c r="E48" s="4">
        <v>154426</v>
      </c>
      <c r="F48" s="4">
        <v>249801</v>
      </c>
      <c r="G48" s="4">
        <v>323370</v>
      </c>
      <c r="H48" s="4">
        <v>336084</v>
      </c>
      <c r="I48" s="4">
        <v>502790</v>
      </c>
      <c r="J48" s="4">
        <v>524090</v>
      </c>
      <c r="K48" s="4">
        <v>535738</v>
      </c>
      <c r="L48" s="4">
        <v>559372</v>
      </c>
      <c r="M48" s="4">
        <v>719009</v>
      </c>
      <c r="N48" s="4">
        <v>645743</v>
      </c>
      <c r="O48" s="4">
        <v>738038</v>
      </c>
      <c r="P48" s="4">
        <v>784746</v>
      </c>
      <c r="Q48" s="4">
        <v>707191</v>
      </c>
      <c r="R48" s="4">
        <v>654125</v>
      </c>
      <c r="S48" s="4">
        <v>761962</v>
      </c>
      <c r="T48" s="4">
        <v>530405</v>
      </c>
      <c r="U48" s="4">
        <v>586655</v>
      </c>
      <c r="V48" s="4">
        <v>190337</v>
      </c>
      <c r="W48" s="4">
        <v>72255</v>
      </c>
      <c r="X48" s="4"/>
      <c r="Y48" s="2"/>
      <c r="Z48" s="2">
        <f>SUM(B48:X48)</f>
        <v>9787260</v>
      </c>
      <c r="AA48" s="7"/>
    </row>
    <row r="49" spans="1:26">
      <c r="A49" s="9" t="s">
        <v>30</v>
      </c>
      <c r="B49" s="11">
        <f t="shared" ref="B49:W49" si="5">B14/B48</f>
        <v>9.2461065626694899E-2</v>
      </c>
      <c r="C49" s="11">
        <f t="shared" si="5"/>
        <v>0.10117681014916757</v>
      </c>
      <c r="D49" s="11">
        <f t="shared" si="5"/>
        <v>0.2578367868913819</v>
      </c>
      <c r="E49" s="11">
        <f t="shared" si="5"/>
        <v>0.16073718156269021</v>
      </c>
      <c r="F49" s="11">
        <f t="shared" si="5"/>
        <v>0.26105980360366854</v>
      </c>
      <c r="G49" s="11">
        <f t="shared" si="5"/>
        <v>0.21728979187927142</v>
      </c>
      <c r="H49" s="11">
        <f t="shared" si="5"/>
        <v>0.38281501053308103</v>
      </c>
      <c r="I49" s="11">
        <f t="shared" si="5"/>
        <v>0.28320372322440779</v>
      </c>
      <c r="J49" s="11">
        <f t="shared" si="5"/>
        <v>0.37104504951439637</v>
      </c>
      <c r="K49" s="11">
        <f t="shared" si="5"/>
        <v>0.33218289537049828</v>
      </c>
      <c r="L49" s="11">
        <f t="shared" si="5"/>
        <v>0.34457391503328733</v>
      </c>
      <c r="M49" s="11">
        <f t="shared" si="5"/>
        <v>0.36084249293124288</v>
      </c>
      <c r="N49" s="11">
        <f t="shared" si="5"/>
        <v>0.61289088693179794</v>
      </c>
      <c r="O49" s="11">
        <f t="shared" si="5"/>
        <v>0.39293776201225411</v>
      </c>
      <c r="P49" s="11">
        <f t="shared" si="5"/>
        <v>0.5985325188022621</v>
      </c>
      <c r="Q49" s="11">
        <f t="shared" si="5"/>
        <v>0.69645258494522699</v>
      </c>
      <c r="R49" s="11">
        <f t="shared" si="5"/>
        <v>0.6511798203707243</v>
      </c>
      <c r="S49" s="11">
        <f t="shared" si="5"/>
        <v>0.46108992311952562</v>
      </c>
      <c r="T49" s="11">
        <f t="shared" si="5"/>
        <v>0.90474637305455263</v>
      </c>
      <c r="U49" s="11">
        <f t="shared" si="5"/>
        <v>0.42347546684167015</v>
      </c>
      <c r="V49" s="11">
        <f t="shared" si="5"/>
        <v>1.6173050956986819</v>
      </c>
      <c r="W49" s="11">
        <f t="shared" si="5"/>
        <v>1.7605010033907689</v>
      </c>
      <c r="X49" s="11"/>
      <c r="Y49" s="11"/>
      <c r="Z49" s="11">
        <f>Z14/Z48</f>
        <v>0.50311731781928748</v>
      </c>
    </row>
    <row r="51" spans="1:26" s="31" customFormat="1">
      <c r="A51" s="31" t="s">
        <v>45</v>
      </c>
      <c r="B51" s="27">
        <v>50097</v>
      </c>
      <c r="C51" s="27">
        <v>86812</v>
      </c>
      <c r="D51" s="27">
        <v>114096</v>
      </c>
      <c r="E51" s="27">
        <v>177443</v>
      </c>
      <c r="F51" s="27">
        <v>214502</v>
      </c>
      <c r="G51" s="27">
        <v>274174</v>
      </c>
      <c r="H51" s="27">
        <v>343120</v>
      </c>
      <c r="I51" s="27">
        <v>510558</v>
      </c>
      <c r="J51" s="27">
        <v>534624</v>
      </c>
      <c r="K51" s="27">
        <v>533569</v>
      </c>
      <c r="L51" s="27">
        <v>568537</v>
      </c>
      <c r="M51" s="27">
        <v>747143</v>
      </c>
      <c r="N51" s="27">
        <v>669118</v>
      </c>
      <c r="O51" s="27">
        <v>768158</v>
      </c>
      <c r="P51" s="27">
        <v>768099</v>
      </c>
      <c r="Q51" s="27">
        <v>771408</v>
      </c>
      <c r="R51" s="27">
        <v>665386</v>
      </c>
      <c r="S51" s="27">
        <v>808083</v>
      </c>
      <c r="T51" s="27">
        <v>525124</v>
      </c>
      <c r="U51" s="27">
        <v>429212</v>
      </c>
      <c r="V51" s="27">
        <v>174037</v>
      </c>
      <c r="W51" s="27">
        <v>54472</v>
      </c>
      <c r="Z51" s="27">
        <v>9787770</v>
      </c>
    </row>
    <row r="52" spans="1:26" s="31" customFormat="1">
      <c r="A52" s="31" t="s">
        <v>46</v>
      </c>
      <c r="B52" s="27">
        <v>38518</v>
      </c>
      <c r="C52" s="27">
        <v>69085</v>
      </c>
      <c r="D52" s="27">
        <v>91704</v>
      </c>
      <c r="E52" s="27">
        <v>141768</v>
      </c>
      <c r="F52" s="27">
        <v>175627</v>
      </c>
      <c r="G52" s="27">
        <v>228331</v>
      </c>
      <c r="H52" s="27">
        <v>286294</v>
      </c>
      <c r="I52" s="27">
        <v>435240</v>
      </c>
      <c r="J52" s="27">
        <v>448896</v>
      </c>
      <c r="K52" s="27">
        <v>455337</v>
      </c>
      <c r="L52" s="27">
        <v>487847</v>
      </c>
      <c r="M52" s="27">
        <v>635535</v>
      </c>
      <c r="N52" s="27">
        <v>582529</v>
      </c>
      <c r="O52" s="27">
        <v>672148</v>
      </c>
      <c r="P52" s="27">
        <v>692027</v>
      </c>
      <c r="Q52" s="27">
        <v>684517</v>
      </c>
      <c r="R52" s="27">
        <v>598123</v>
      </c>
      <c r="S52" s="27">
        <v>726533</v>
      </c>
      <c r="T52" s="27">
        <v>467970</v>
      </c>
      <c r="U52" s="27">
        <v>379640</v>
      </c>
      <c r="V52" s="27">
        <v>145369</v>
      </c>
      <c r="W52" s="27">
        <v>45443</v>
      </c>
      <c r="Z52" s="27">
        <v>8488481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Pittsburgh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Manning</dc:creator>
  <cp:lastModifiedBy/>
  <dcterms:created xsi:type="dcterms:W3CDTF">2015-12-20T02:28:38Z</dcterms:created>
  <dcterms:modified xsi:type="dcterms:W3CDTF">2016-03-14T06:06:28Z</dcterms:modified>
</cp:coreProperties>
</file>