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6095" windowHeight="9600"/>
  </bookViews>
  <sheets>
    <sheet name="Sheet1" sheetId="1" r:id="rId1"/>
    <sheet name="Sheet2" sheetId="2" state="hidden" r:id="rId2"/>
  </sheets>
  <calcPr calcId="144525"/>
</workbook>
</file>

<file path=xl/calcChain.xml><?xml version="1.0" encoding="utf-8"?>
<calcChain xmlns="http://schemas.openxmlformats.org/spreadsheetml/2006/main">
  <c r="F6" i="1" l="1"/>
  <c r="C11" i="1" l="1"/>
  <c r="D11" i="1" s="1"/>
  <c r="C6" i="1"/>
  <c r="D6" i="1" s="1"/>
  <c r="M16" i="1" l="1"/>
  <c r="L16" i="1"/>
  <c r="M15" i="1"/>
  <c r="L15" i="1"/>
  <c r="J16" i="1"/>
  <c r="I16" i="1"/>
  <c r="J15" i="1"/>
  <c r="I15" i="1"/>
  <c r="G16" i="1"/>
  <c r="F16" i="1"/>
  <c r="G15" i="1"/>
  <c r="F15" i="1"/>
  <c r="D16" i="1"/>
  <c r="D15" i="1"/>
  <c r="C16" i="1"/>
  <c r="C15" i="1"/>
  <c r="C7" i="1"/>
  <c r="L12" i="1"/>
  <c r="M12" i="1" s="1"/>
  <c r="I12" i="1"/>
  <c r="J12" i="1" s="1"/>
  <c r="F12" i="1"/>
  <c r="G12" i="1" s="1"/>
  <c r="C12" i="1"/>
  <c r="D12" i="1" s="1"/>
  <c r="F7" i="1"/>
  <c r="G7" i="1" s="1"/>
  <c r="I7" i="1"/>
  <c r="J7" i="1" s="1"/>
  <c r="L7" i="1"/>
  <c r="M7" i="1" s="1"/>
  <c r="J17" i="1" l="1"/>
  <c r="M17" i="1"/>
  <c r="G17" i="1"/>
  <c r="C17" i="1"/>
  <c r="F17" i="1"/>
  <c r="I17" i="1"/>
  <c r="L17" i="1"/>
  <c r="D7" i="1"/>
  <c r="D17" i="1" s="1"/>
</calcChain>
</file>

<file path=xl/sharedStrings.xml><?xml version="1.0" encoding="utf-8"?>
<sst xmlns="http://schemas.openxmlformats.org/spreadsheetml/2006/main" count="55" uniqueCount="17">
  <si>
    <t>CENTRE</t>
  </si>
  <si>
    <t>Totals</t>
  </si>
  <si>
    <t>GUW</t>
  </si>
  <si>
    <t>KOL</t>
  </si>
  <si>
    <t>SIL</t>
  </si>
  <si>
    <t>Offer Qty</t>
  </si>
  <si>
    <t>Sold Qty</t>
  </si>
  <si>
    <t>Avg Price</t>
  </si>
  <si>
    <t>Out%</t>
  </si>
  <si>
    <t>AUC</t>
  </si>
  <si>
    <t>PVT</t>
  </si>
  <si>
    <t>TOTAL</t>
  </si>
  <si>
    <t>+/-</t>
  </si>
  <si>
    <t>2019-20</t>
  </si>
  <si>
    <t>2018-19</t>
  </si>
  <si>
    <r>
      <t xml:space="preserve">PARCON - NORTH INDIA SOLD QTY &amp; AVG PR </t>
    </r>
    <r>
      <rPr>
        <b/>
        <u/>
        <sz val="14"/>
        <color rgb="FFFF0000"/>
        <rFont val="Calibri"/>
        <family val="2"/>
        <scheme val="minor"/>
      </rPr>
      <t>SALE 14-09 (new season teas only)</t>
    </r>
  </si>
  <si>
    <t>*Private sale figure upto 16th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</si>
</sst>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5" fillId="3" borderId="0" xfId="0" applyFont="1" applyFill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5" fillId="3" borderId="5" xfId="0" quotePrefix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Q12" sqref="Q12"/>
    </sheetView>
  </sheetViews>
  <sheetFormatPr defaultRowHeight="18.95" customHeight="1" x14ac:dyDescent="0.25"/>
  <cols>
    <col min="1" max="1" width="11.85546875" style="21" customWidth="1"/>
    <col min="2" max="2" width="7.7109375" style="16" customWidth="1"/>
    <col min="3" max="3" width="9.5703125" style="8" customWidth="1"/>
    <col min="4" max="4" width="8.42578125" style="6" customWidth="1"/>
    <col min="5" max="5" width="8.42578125" style="5" customWidth="1"/>
    <col min="6" max="6" width="9.5703125" style="7" customWidth="1"/>
    <col min="7" max="7" width="8.42578125" style="4" customWidth="1"/>
    <col min="8" max="8" width="8.42578125" style="5" customWidth="1"/>
    <col min="9" max="9" width="9.5703125" style="7" customWidth="1"/>
    <col min="10" max="10" width="8.42578125" style="4" customWidth="1"/>
    <col min="11" max="11" width="8.42578125" style="5" customWidth="1"/>
    <col min="12" max="12" width="9.5703125" style="7" customWidth="1"/>
    <col min="13" max="13" width="8.42578125" style="4" customWidth="1"/>
    <col min="14" max="14" width="8.42578125" style="5" customWidth="1"/>
    <col min="15" max="16384" width="9.140625" style="7"/>
  </cols>
  <sheetData>
    <row r="1" spans="1:14" ht="18.95" customHeight="1" x14ac:dyDescent="0.25">
      <c r="A1" s="31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4" s="10" customFormat="1" ht="18.95" customHeight="1" x14ac:dyDescent="0.25">
      <c r="A3" s="17"/>
      <c r="B3" s="17"/>
      <c r="C3" s="32" t="s">
        <v>11</v>
      </c>
      <c r="D3" s="32"/>
      <c r="E3" s="32"/>
      <c r="F3" s="33" t="s">
        <v>3</v>
      </c>
      <c r="G3" s="33"/>
      <c r="H3" s="33"/>
      <c r="I3" s="33" t="s">
        <v>2</v>
      </c>
      <c r="J3" s="33"/>
      <c r="K3" s="33"/>
      <c r="L3" s="33" t="s">
        <v>4</v>
      </c>
      <c r="M3" s="33"/>
      <c r="N3" s="33"/>
    </row>
    <row r="4" spans="1:14" s="9" customFormat="1" ht="18.95" customHeight="1" x14ac:dyDescent="0.25">
      <c r="A4" s="18"/>
      <c r="B4" s="19"/>
      <c r="C4" s="14" t="s">
        <v>6</v>
      </c>
      <c r="D4" s="15" t="s">
        <v>7</v>
      </c>
      <c r="E4" s="14" t="s">
        <v>8</v>
      </c>
      <c r="F4" s="14" t="s">
        <v>6</v>
      </c>
      <c r="G4" s="15" t="s">
        <v>7</v>
      </c>
      <c r="H4" s="14" t="s">
        <v>8</v>
      </c>
      <c r="I4" s="14" t="s">
        <v>6</v>
      </c>
      <c r="J4" s="15" t="s">
        <v>7</v>
      </c>
      <c r="K4" s="14" t="s">
        <v>8</v>
      </c>
      <c r="L4" s="14" t="s">
        <v>6</v>
      </c>
      <c r="M4" s="15" t="s">
        <v>7</v>
      </c>
      <c r="N4" s="14" t="s">
        <v>8</v>
      </c>
    </row>
    <row r="5" spans="1:14" ht="18.95" customHeight="1" x14ac:dyDescent="0.25">
      <c r="A5" s="25" t="s">
        <v>13</v>
      </c>
      <c r="B5" s="20" t="s">
        <v>9</v>
      </c>
      <c r="C5" s="13">
        <v>92571840.790007532</v>
      </c>
      <c r="D5" s="12">
        <v>145.4802835458355</v>
      </c>
      <c r="E5" s="22">
        <v>0.28497102177480832</v>
      </c>
      <c r="F5" s="13">
        <v>26347371.790001731</v>
      </c>
      <c r="G5" s="12">
        <v>161.9747544234927</v>
      </c>
      <c r="H5" s="22">
        <v>0.28543431954659149</v>
      </c>
      <c r="I5" s="13">
        <v>30475965.59999951</v>
      </c>
      <c r="J5" s="12">
        <v>136.0427211238237</v>
      </c>
      <c r="K5" s="22">
        <v>0.31811317226878544</v>
      </c>
      <c r="L5" s="13">
        <v>35748503.400006287</v>
      </c>
      <c r="M5" s="12">
        <v>141.36914279883911</v>
      </c>
      <c r="N5" s="22">
        <v>0.25369103489829303</v>
      </c>
    </row>
    <row r="6" spans="1:14" ht="18.95" customHeight="1" x14ac:dyDescent="0.25">
      <c r="A6" s="26"/>
      <c r="B6" s="20" t="s">
        <v>10</v>
      </c>
      <c r="C6" s="13">
        <f>F6+I6+L6</f>
        <v>12002438.900000649</v>
      </c>
      <c r="D6" s="12">
        <f>((F6*G6)+(I6*J6)+(L6*M6))/C6</f>
        <v>150.76008932712941</v>
      </c>
      <c r="E6" s="22"/>
      <c r="F6" s="13">
        <f>3215162+653214</f>
        <v>3868376</v>
      </c>
      <c r="G6" s="12">
        <v>159</v>
      </c>
      <c r="H6" s="22"/>
      <c r="I6" s="13">
        <v>6613989.9000006486</v>
      </c>
      <c r="J6" s="12">
        <v>151.17162980660322</v>
      </c>
      <c r="K6" s="22"/>
      <c r="L6" s="13">
        <v>1520073</v>
      </c>
      <c r="M6" s="12">
        <v>128</v>
      </c>
      <c r="N6" s="22"/>
    </row>
    <row r="7" spans="1:14" ht="18.95" customHeight="1" x14ac:dyDescent="0.25">
      <c r="A7" s="27"/>
      <c r="B7" s="20" t="s">
        <v>11</v>
      </c>
      <c r="C7" s="13">
        <f>SUM(C5:C6)</f>
        <v>104574279.69000818</v>
      </c>
      <c r="D7" s="12">
        <f>SUMPRODUCT(D5:D6,C5:C6)/C7</f>
        <v>146.08626951563323</v>
      </c>
      <c r="E7" s="22"/>
      <c r="F7" s="13">
        <f t="shared" ref="F7" si="0">SUM(F5:F6)</f>
        <v>30215747.790001731</v>
      </c>
      <c r="G7" s="12">
        <f t="shared" ref="G7" si="1">SUMPRODUCT(G5:G6,F5:F6)/F7</f>
        <v>161.59391100708251</v>
      </c>
      <c r="H7" s="22"/>
      <c r="I7" s="13">
        <f t="shared" ref="I7" si="2">SUM(I5:I6)</f>
        <v>37089955.500000156</v>
      </c>
      <c r="J7" s="12">
        <f t="shared" ref="J7" si="3">SUMPRODUCT(J5:J6,I5:I6)/I7</f>
        <v>138.74055259536416</v>
      </c>
      <c r="K7" s="22"/>
      <c r="L7" s="13">
        <f t="shared" ref="L7" si="4">SUM(L5:L6)</f>
        <v>37268576.400006287</v>
      </c>
      <c r="M7" s="12">
        <f t="shared" ref="M7" si="5">SUMPRODUCT(M5:M6,L5:L6)/L7</f>
        <v>140.82385572418559</v>
      </c>
      <c r="N7" s="22"/>
    </row>
    <row r="8" spans="1:14" ht="18.95" customHeight="1" x14ac:dyDescent="0.25">
      <c r="E8" s="23"/>
      <c r="H8" s="23"/>
      <c r="K8" s="23"/>
      <c r="N8" s="23"/>
    </row>
    <row r="9" spans="1:14" ht="18.95" customHeight="1" x14ac:dyDescent="0.25">
      <c r="E9" s="23"/>
      <c r="H9" s="23"/>
      <c r="K9" s="23"/>
      <c r="N9" s="23"/>
    </row>
    <row r="10" spans="1:14" ht="18.95" customHeight="1" x14ac:dyDescent="0.25">
      <c r="A10" s="25" t="s">
        <v>14</v>
      </c>
      <c r="B10" s="20" t="s">
        <v>9</v>
      </c>
      <c r="C10" s="13">
        <v>87005363.320013434</v>
      </c>
      <c r="D10" s="12">
        <v>148.09711277564679</v>
      </c>
      <c r="E10" s="22">
        <v>0.22964228982504101</v>
      </c>
      <c r="F10" s="13">
        <v>25367033.220001031</v>
      </c>
      <c r="G10" s="12">
        <v>157.7618173667455</v>
      </c>
      <c r="H10" s="22">
        <v>0.25336358616416099</v>
      </c>
      <c r="I10" s="13">
        <v>29356134.70000387</v>
      </c>
      <c r="J10" s="12">
        <v>143.5099149548268</v>
      </c>
      <c r="K10" s="22">
        <v>0.23907377185307147</v>
      </c>
      <c r="L10" s="13">
        <v>32282195.400008518</v>
      </c>
      <c r="M10" s="12">
        <v>144.6740963441091</v>
      </c>
      <c r="N10" s="22">
        <v>0.20067762378195006</v>
      </c>
    </row>
    <row r="11" spans="1:14" ht="18.95" customHeight="1" x14ac:dyDescent="0.25">
      <c r="A11" s="26"/>
      <c r="B11" s="20" t="s">
        <v>10</v>
      </c>
      <c r="C11" s="13">
        <f>F11+I11+L11</f>
        <v>9198960.7999998964</v>
      </c>
      <c r="D11" s="12">
        <f>((F11*G11)+(I11*J11)+(L11*M11))/C11</f>
        <v>152.65182304983847</v>
      </c>
      <c r="E11" s="11"/>
      <c r="F11" s="13">
        <v>3716344</v>
      </c>
      <c r="G11" s="12">
        <v>156</v>
      </c>
      <c r="H11" s="11"/>
      <c r="I11" s="13">
        <v>5006137.7999998974</v>
      </c>
      <c r="J11" s="12">
        <v>149.27652896090876</v>
      </c>
      <c r="K11" s="11"/>
      <c r="L11" s="13">
        <v>476479</v>
      </c>
      <c r="M11" s="12">
        <v>162</v>
      </c>
      <c r="N11" s="11"/>
    </row>
    <row r="12" spans="1:14" ht="18.95" customHeight="1" x14ac:dyDescent="0.25">
      <c r="A12" s="27"/>
      <c r="B12" s="20" t="s">
        <v>11</v>
      </c>
      <c r="C12" s="13">
        <f>SUM(C10:C11)</f>
        <v>96204324.120013326</v>
      </c>
      <c r="D12" s="12">
        <f>SUMPRODUCT(D10:D11,C10:C11)/C12</f>
        <v>148.5326295951962</v>
      </c>
      <c r="E12" s="11"/>
      <c r="F12" s="13">
        <f t="shared" ref="F12" si="6">SUM(F10:F11)</f>
        <v>29083377.220001031</v>
      </c>
      <c r="G12" s="12">
        <f t="shared" ref="G12" si="7">SUMPRODUCT(G10:G11,F10:F11)/F12</f>
        <v>157.53668809958813</v>
      </c>
      <c r="H12" s="11"/>
      <c r="I12" s="13">
        <f t="shared" ref="I12" si="8">SUM(I10:I11)</f>
        <v>34362272.50000377</v>
      </c>
      <c r="J12" s="12">
        <f t="shared" ref="J12" si="9">SUMPRODUCT(J10:J11,I10:I11)/I12</f>
        <v>144.35003588553218</v>
      </c>
      <c r="K12" s="11"/>
      <c r="L12" s="13">
        <f t="shared" ref="L12" si="10">SUM(L10:L11)</f>
        <v>32758674.400008518</v>
      </c>
      <c r="M12" s="12">
        <f t="shared" ref="M12" si="11">SUMPRODUCT(M10:M11,L10:L11)/L12</f>
        <v>144.92610377112675</v>
      </c>
      <c r="N12" s="11"/>
    </row>
    <row r="15" spans="1:14" ht="18.95" customHeight="1" x14ac:dyDescent="0.25">
      <c r="A15" s="28" t="s">
        <v>12</v>
      </c>
      <c r="B15" s="20" t="s">
        <v>9</v>
      </c>
      <c r="C15" s="13">
        <f>C5-C10</f>
        <v>5566477.4699940979</v>
      </c>
      <c r="D15" s="12">
        <f>D5-D10</f>
        <v>-2.6168292298112874</v>
      </c>
      <c r="E15" s="11"/>
      <c r="F15" s="13">
        <f>F5-F10</f>
        <v>980338.57000070065</v>
      </c>
      <c r="G15" s="12">
        <f>G5-G10</f>
        <v>4.2129370567471938</v>
      </c>
      <c r="H15" s="11"/>
      <c r="I15" s="13">
        <f>I5-I10</f>
        <v>1119830.8999956399</v>
      </c>
      <c r="J15" s="12">
        <f>J5-J10</f>
        <v>-7.467193831003101</v>
      </c>
      <c r="K15" s="11"/>
      <c r="L15" s="13">
        <f>L5-L10</f>
        <v>3466307.9999977686</v>
      </c>
      <c r="M15" s="12">
        <f>M5-M10</f>
        <v>-3.3049535452699956</v>
      </c>
      <c r="N15" s="11"/>
    </row>
    <row r="16" spans="1:14" ht="18.95" customHeight="1" x14ac:dyDescent="0.25">
      <c r="A16" s="29"/>
      <c r="B16" s="20" t="s">
        <v>10</v>
      </c>
      <c r="C16" s="13">
        <f t="shared" ref="C16:D17" si="12">C6-C11</f>
        <v>2803478.1000007521</v>
      </c>
      <c r="D16" s="12">
        <f t="shared" si="12"/>
        <v>-1.8917337227090627</v>
      </c>
      <c r="E16" s="11"/>
      <c r="F16" s="13">
        <f t="shared" ref="F16:G16" si="13">F6-F11</f>
        <v>152032</v>
      </c>
      <c r="G16" s="12">
        <f t="shared" si="13"/>
        <v>3</v>
      </c>
      <c r="H16" s="11"/>
      <c r="I16" s="13">
        <f t="shared" ref="I16:J16" si="14">I6-I11</f>
        <v>1607852.1000007512</v>
      </c>
      <c r="J16" s="12">
        <f t="shared" si="14"/>
        <v>1.8951008456944578</v>
      </c>
      <c r="K16" s="11"/>
      <c r="L16" s="13">
        <f t="shared" ref="L16:M16" si="15">L6-L11</f>
        <v>1043594</v>
      </c>
      <c r="M16" s="12">
        <f t="shared" si="15"/>
        <v>-34</v>
      </c>
      <c r="N16" s="11"/>
    </row>
    <row r="17" spans="1:14" ht="18.95" customHeight="1" x14ac:dyDescent="0.25">
      <c r="A17" s="30"/>
      <c r="B17" s="20" t="s">
        <v>11</v>
      </c>
      <c r="C17" s="13">
        <f t="shared" si="12"/>
        <v>8369955.5699948519</v>
      </c>
      <c r="D17" s="12">
        <f t="shared" si="12"/>
        <v>-2.4463600795629645</v>
      </c>
      <c r="E17" s="11"/>
      <c r="F17" s="13">
        <f t="shared" ref="F17:G17" si="16">F7-F12</f>
        <v>1132370.5700007007</v>
      </c>
      <c r="G17" s="12">
        <f t="shared" si="16"/>
        <v>4.0572229074943778</v>
      </c>
      <c r="H17" s="11"/>
      <c r="I17" s="13">
        <f t="shared" ref="I17:J17" si="17">I7-I12</f>
        <v>2727682.9999963865</v>
      </c>
      <c r="J17" s="12">
        <f t="shared" si="17"/>
        <v>-5.6094832901680149</v>
      </c>
      <c r="K17" s="11"/>
      <c r="L17" s="13">
        <f t="shared" ref="L17:M17" si="18">L7-L12</f>
        <v>4509901.9999977686</v>
      </c>
      <c r="M17" s="12">
        <f t="shared" si="18"/>
        <v>-4.1022480469411562</v>
      </c>
      <c r="N17" s="11"/>
    </row>
    <row r="19" spans="1:14" ht="18.95" customHeight="1" x14ac:dyDescent="0.25">
      <c r="A19" s="24" t="s">
        <v>16</v>
      </c>
    </row>
  </sheetData>
  <mergeCells count="8">
    <mergeCell ref="A10:A12"/>
    <mergeCell ref="A15:A17"/>
    <mergeCell ref="A1:N1"/>
    <mergeCell ref="C3:E3"/>
    <mergeCell ref="F3:H3"/>
    <mergeCell ref="I3:K3"/>
    <mergeCell ref="L3:N3"/>
    <mergeCell ref="A5:A7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19" sqref="D19"/>
    </sheetView>
  </sheetViews>
  <sheetFormatPr defaultRowHeight="15" x14ac:dyDescent="0.25"/>
  <cols>
    <col min="1" max="1" width="7.7109375" bestFit="1" customWidth="1"/>
    <col min="2" max="2" width="11.140625" style="1" bestFit="1" customWidth="1"/>
    <col min="3" max="3" width="10.140625" style="1" bestFit="1" customWidth="1"/>
    <col min="4" max="4" width="9.140625" style="2" bestFit="1" customWidth="1"/>
    <col min="5" max="6" width="10.140625" bestFit="1" customWidth="1"/>
    <col min="8" max="9" width="10.140625" bestFit="1" customWidth="1"/>
    <col min="11" max="12" width="10.140625" bestFit="1" customWidth="1"/>
  </cols>
  <sheetData>
    <row r="1" spans="1:13" x14ac:dyDescent="0.25">
      <c r="A1" s="3" t="s">
        <v>0</v>
      </c>
      <c r="B1" s="34" t="s">
        <v>1</v>
      </c>
      <c r="C1" s="34" t="s">
        <v>1</v>
      </c>
      <c r="D1" s="35" t="s">
        <v>1</v>
      </c>
      <c r="E1" s="36" t="s">
        <v>3</v>
      </c>
      <c r="F1" s="36" t="s">
        <v>3</v>
      </c>
      <c r="G1" s="36" t="s">
        <v>3</v>
      </c>
      <c r="H1" s="36" t="s">
        <v>2</v>
      </c>
      <c r="I1" s="36" t="s">
        <v>2</v>
      </c>
      <c r="J1" s="36" t="s">
        <v>2</v>
      </c>
      <c r="K1" s="36" t="s">
        <v>4</v>
      </c>
      <c r="L1" s="36" t="s">
        <v>4</v>
      </c>
      <c r="M1" s="36" t="s">
        <v>4</v>
      </c>
    </row>
    <row r="2" spans="1:13" x14ac:dyDescent="0.25">
      <c r="A2" s="3"/>
      <c r="B2" s="1" t="s">
        <v>5</v>
      </c>
      <c r="C2" s="1" t="s">
        <v>6</v>
      </c>
      <c r="D2" s="2" t="s">
        <v>7</v>
      </c>
      <c r="E2" s="1" t="s">
        <v>5</v>
      </c>
      <c r="F2" s="1" t="s">
        <v>6</v>
      </c>
      <c r="G2" s="2" t="s">
        <v>7</v>
      </c>
      <c r="H2" s="1" t="s">
        <v>5</v>
      </c>
      <c r="I2" s="1" t="s">
        <v>6</v>
      </c>
      <c r="J2" s="2" t="s">
        <v>7</v>
      </c>
      <c r="K2" s="1" t="s">
        <v>5</v>
      </c>
      <c r="L2" s="1" t="s">
        <v>6</v>
      </c>
      <c r="M2" s="2" t="s">
        <v>7</v>
      </c>
    </row>
    <row r="3" spans="1:13" x14ac:dyDescent="0.25">
      <c r="B3" s="1">
        <v>109652201.8299727</v>
      </c>
      <c r="C3" s="1">
        <v>79470370.490008608</v>
      </c>
      <c r="D3" s="2">
        <v>151.4881098661013</v>
      </c>
      <c r="E3" s="1">
        <v>31505792.230001722</v>
      </c>
      <c r="F3" s="1">
        <v>22671843.290000819</v>
      </c>
      <c r="G3" s="2">
        <v>169.3191013226099</v>
      </c>
      <c r="H3" s="1">
        <v>36055685.000001721</v>
      </c>
      <c r="I3" s="1">
        <v>25227603.59999967</v>
      </c>
      <c r="J3" s="2">
        <v>143.48829882121771</v>
      </c>
      <c r="K3" s="1">
        <v>42090724.599969223</v>
      </c>
      <c r="L3" s="1">
        <v>31570923.600008119</v>
      </c>
      <c r="M3" s="2">
        <v>145.07571013218811</v>
      </c>
    </row>
    <row r="6" spans="1:13" x14ac:dyDescent="0.25">
      <c r="B6" s="1">
        <v>99693479.030007899</v>
      </c>
      <c r="C6" s="1">
        <v>76913614.269997507</v>
      </c>
      <c r="D6" s="2">
        <v>151.28179645926221</v>
      </c>
      <c r="E6" s="1">
        <v>29028127.129999761</v>
      </c>
      <c r="F6" s="1">
        <v>21706981.469999809</v>
      </c>
      <c r="G6" s="2">
        <v>163.10036026119289</v>
      </c>
      <c r="H6" s="1">
        <v>36425282.800002731</v>
      </c>
      <c r="I6" s="1">
        <v>27742180.099999141</v>
      </c>
      <c r="J6" s="2">
        <v>144.6565706600729</v>
      </c>
      <c r="K6" s="1">
        <v>34240069.100005418</v>
      </c>
      <c r="L6" s="1">
        <v>27464452.69999855</v>
      </c>
      <c r="M6" s="2">
        <v>148.63302209915071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Mondal</dc:creator>
  <cp:lastModifiedBy>user</cp:lastModifiedBy>
  <cp:lastPrinted>2020-02-01T07:57:01Z</cp:lastPrinted>
  <dcterms:created xsi:type="dcterms:W3CDTF">2020-01-11T09:37:03Z</dcterms:created>
  <dcterms:modified xsi:type="dcterms:W3CDTF">2020-04-21T10:05:20Z</dcterms:modified>
</cp:coreProperties>
</file>