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aylorwang/Desktop/BST263/Group Project/bst263_finalproject/"/>
    </mc:Choice>
  </mc:AlternateContent>
  <xr:revisionPtr revIDLastSave="0" documentId="13_ncr:1_{4E41BAB0-2C5A-8A4D-BF3A-696469A27411}" xr6:coauthVersionLast="47" xr6:coauthVersionMax="47" xr10:uidLastSave="{00000000-0000-0000-0000-000000000000}"/>
  <bookViews>
    <workbookView xWindow="240" yWindow="760" windowWidth="23980" windowHeight="17460" xr2:uid="{00000000-000D-0000-FFFF-FFFF00000000}"/>
  </bookViews>
  <sheets>
    <sheet name="Table 1" sheetId="2" r:id="rId1"/>
    <sheet name="Sheet1" sheetId="3" r:id="rId2"/>
    <sheet name="Raw Data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3" l="1"/>
  <c r="E20" i="3"/>
  <c r="C20" i="3"/>
  <c r="G19" i="3"/>
  <c r="E19" i="3"/>
  <c r="C19" i="3"/>
  <c r="G18" i="3"/>
  <c r="E18" i="3"/>
  <c r="C18" i="3"/>
  <c r="G15" i="3"/>
  <c r="E15" i="3"/>
  <c r="C15" i="3"/>
  <c r="B15" i="3"/>
  <c r="G14" i="3"/>
  <c r="E14" i="3"/>
  <c r="C14" i="3"/>
  <c r="B14" i="3"/>
  <c r="G13" i="3"/>
  <c r="E13" i="3"/>
  <c r="C13" i="3"/>
  <c r="G11" i="3"/>
  <c r="E11" i="3"/>
  <c r="C11" i="3"/>
  <c r="G10" i="3"/>
  <c r="E10" i="3"/>
  <c r="C10" i="3"/>
  <c r="G9" i="3"/>
  <c r="E9" i="3"/>
  <c r="C9" i="3"/>
  <c r="G8" i="3"/>
  <c r="E8" i="3"/>
  <c r="C8" i="3"/>
  <c r="G7" i="3"/>
  <c r="E7" i="3"/>
  <c r="C7" i="3"/>
  <c r="G4" i="3"/>
  <c r="E4" i="3"/>
  <c r="C4" i="3"/>
  <c r="G3" i="3"/>
  <c r="E3" i="3"/>
  <c r="C3" i="3"/>
  <c r="G2" i="3"/>
  <c r="E2" i="3"/>
  <c r="C2" i="3"/>
  <c r="N15" i="1"/>
  <c r="N16" i="1"/>
  <c r="F20" i="2" s="1"/>
  <c r="N17" i="1"/>
  <c r="N18" i="1"/>
  <c r="N19" i="1"/>
  <c r="N20" i="1"/>
  <c r="F24" i="2" s="1"/>
  <c r="N21" i="1"/>
  <c r="F34" i="2" s="1"/>
  <c r="N22" i="1"/>
  <c r="N23" i="1"/>
  <c r="F39" i="2" s="1"/>
  <c r="N24" i="1"/>
  <c r="F40" i="2" s="1"/>
  <c r="N25" i="1"/>
  <c r="N26" i="1"/>
  <c r="N27" i="1"/>
  <c r="N28" i="1"/>
  <c r="F44" i="2" s="1"/>
  <c r="N29" i="1"/>
  <c r="N30" i="1"/>
  <c r="N31" i="1"/>
  <c r="N32" i="1"/>
  <c r="F48" i="2" s="1"/>
  <c r="N33" i="1"/>
  <c r="N34" i="1"/>
  <c r="N35" i="1"/>
  <c r="N36" i="1"/>
  <c r="N37" i="1"/>
  <c r="N38" i="1"/>
  <c r="F54" i="2" s="1"/>
  <c r="N39" i="1"/>
  <c r="N40" i="1"/>
  <c r="F56" i="2" s="1"/>
  <c r="N41" i="1"/>
  <c r="F57" i="2" s="1"/>
  <c r="N42" i="1"/>
  <c r="N43" i="1"/>
  <c r="N44" i="1"/>
  <c r="F60" i="2" s="1"/>
  <c r="N45" i="1"/>
  <c r="N46" i="1"/>
  <c r="N47" i="1"/>
  <c r="N48" i="1"/>
  <c r="F64" i="2" s="1"/>
  <c r="N49" i="1"/>
  <c r="N50" i="1"/>
  <c r="N51" i="1"/>
  <c r="N52" i="1"/>
  <c r="F8" i="2" s="1"/>
  <c r="N53" i="1"/>
  <c r="F9" i="2" s="1"/>
  <c r="N54" i="1"/>
  <c r="F13" i="2" s="1"/>
  <c r="N55" i="1"/>
  <c r="N56" i="1"/>
  <c r="F15" i="2" s="1"/>
  <c r="N14" i="1"/>
  <c r="M15" i="1"/>
  <c r="M16" i="1"/>
  <c r="M17" i="1"/>
  <c r="M18" i="1"/>
  <c r="D22" i="2" s="1"/>
  <c r="M19" i="1"/>
  <c r="M20" i="1"/>
  <c r="M21" i="1"/>
  <c r="D34" i="2" s="1"/>
  <c r="M22" i="1"/>
  <c r="D38" i="2" s="1"/>
  <c r="M23" i="1"/>
  <c r="D39" i="2" s="1"/>
  <c r="M24" i="1"/>
  <c r="D40" i="2" s="1"/>
  <c r="M25" i="1"/>
  <c r="M26" i="1"/>
  <c r="M27" i="1"/>
  <c r="M28" i="1"/>
  <c r="M29" i="1"/>
  <c r="M30" i="1"/>
  <c r="D46" i="2" s="1"/>
  <c r="M31" i="1"/>
  <c r="D47" i="2" s="1"/>
  <c r="M32" i="1"/>
  <c r="D48" i="2" s="1"/>
  <c r="M33" i="1"/>
  <c r="D49" i="2" s="1"/>
  <c r="M34" i="1"/>
  <c r="D50" i="2" s="1"/>
  <c r="M35" i="1"/>
  <c r="M36" i="1"/>
  <c r="M37" i="1"/>
  <c r="M38" i="1"/>
  <c r="M39" i="1"/>
  <c r="D55" i="2" s="1"/>
  <c r="M40" i="1"/>
  <c r="D56" i="2" s="1"/>
  <c r="M41" i="1"/>
  <c r="D57" i="2" s="1"/>
  <c r="M42" i="1"/>
  <c r="M43" i="1"/>
  <c r="M44" i="1"/>
  <c r="D60" i="2" s="1"/>
  <c r="M45" i="1"/>
  <c r="M46" i="1"/>
  <c r="M47" i="1"/>
  <c r="M48" i="1"/>
  <c r="D64" i="2" s="1"/>
  <c r="M49" i="1"/>
  <c r="M50" i="1"/>
  <c r="M51" i="1"/>
  <c r="M52" i="1"/>
  <c r="D8" i="2" s="1"/>
  <c r="M53" i="1"/>
  <c r="D9" i="2" s="1"/>
  <c r="M54" i="1"/>
  <c r="D13" i="2" s="1"/>
  <c r="M55" i="1"/>
  <c r="M56" i="1"/>
  <c r="M14" i="1"/>
  <c r="D18" i="2" s="1"/>
  <c r="L15" i="1"/>
  <c r="L16" i="1"/>
  <c r="L17" i="1"/>
  <c r="L18" i="1"/>
  <c r="L19" i="1"/>
  <c r="L20" i="1"/>
  <c r="L21" i="1"/>
  <c r="B34" i="2" s="1"/>
  <c r="L22" i="1"/>
  <c r="L23" i="1"/>
  <c r="L24" i="1"/>
  <c r="B40" i="2" s="1"/>
  <c r="L25" i="1"/>
  <c r="B41" i="2" s="1"/>
  <c r="L26" i="1"/>
  <c r="L27" i="1"/>
  <c r="L28" i="1"/>
  <c r="B44" i="2" s="1"/>
  <c r="L29" i="1"/>
  <c r="B45" i="2" s="1"/>
  <c r="L30" i="1"/>
  <c r="L31" i="1"/>
  <c r="B47" i="2" s="1"/>
  <c r="L32" i="1"/>
  <c r="L33" i="1"/>
  <c r="L34" i="1"/>
  <c r="L35" i="1"/>
  <c r="B51" i="2" s="1"/>
  <c r="L36" i="1"/>
  <c r="L37" i="1"/>
  <c r="L38" i="1"/>
  <c r="L39" i="1"/>
  <c r="B55" i="2" s="1"/>
  <c r="L40" i="1"/>
  <c r="B56" i="2" s="1"/>
  <c r="L41" i="1"/>
  <c r="B57" i="2" s="1"/>
  <c r="L42" i="1"/>
  <c r="L43" i="1"/>
  <c r="L44" i="1"/>
  <c r="L45" i="1"/>
  <c r="L46" i="1"/>
  <c r="L47" i="1"/>
  <c r="L48" i="1"/>
  <c r="B64" i="2" s="1"/>
  <c r="L49" i="1"/>
  <c r="B65" i="2" s="1"/>
  <c r="L50" i="1"/>
  <c r="L51" i="1"/>
  <c r="B7" i="2" s="1"/>
  <c r="L52" i="1"/>
  <c r="L53" i="1"/>
  <c r="L54" i="1"/>
  <c r="B13" i="2" s="1"/>
  <c r="L55" i="1"/>
  <c r="B14" i="2" s="1"/>
  <c r="L56" i="1"/>
  <c r="L14" i="1"/>
  <c r="B18" i="2" s="1"/>
  <c r="A15" i="2"/>
  <c r="B15" i="2"/>
  <c r="D15" i="2"/>
  <c r="K56" i="1"/>
  <c r="B24" i="2"/>
  <c r="B38" i="2"/>
  <c r="B39" i="2"/>
  <c r="B42" i="2"/>
  <c r="B48" i="2"/>
  <c r="B49" i="2"/>
  <c r="B52" i="2"/>
  <c r="B54" i="2"/>
  <c r="B58" i="2"/>
  <c r="B59" i="2"/>
  <c r="B62" i="2"/>
  <c r="B9" i="2"/>
  <c r="B20" i="2"/>
  <c r="B1" i="2"/>
  <c r="D1" i="2"/>
  <c r="F1" i="2"/>
  <c r="B2" i="2"/>
  <c r="D2" i="2"/>
  <c r="F2" i="2"/>
  <c r="B6" i="2"/>
  <c r="D6" i="2"/>
  <c r="F6" i="2"/>
  <c r="B10" i="2"/>
  <c r="D10" i="2"/>
  <c r="F10" i="2"/>
  <c r="B11" i="2"/>
  <c r="D11" i="2"/>
  <c r="F11" i="2"/>
  <c r="B27" i="2"/>
  <c r="D27" i="2"/>
  <c r="F27" i="2"/>
  <c r="B28" i="2"/>
  <c r="D28" i="2"/>
  <c r="F28" i="2"/>
  <c r="B29" i="2"/>
  <c r="D29" i="2"/>
  <c r="F29" i="2"/>
  <c r="B30" i="2"/>
  <c r="D30" i="2"/>
  <c r="F30" i="2"/>
  <c r="B31" i="2"/>
  <c r="D31" i="2"/>
  <c r="F31" i="2"/>
  <c r="B32" i="2"/>
  <c r="D32" i="2"/>
  <c r="F32" i="2"/>
  <c r="B33" i="2"/>
  <c r="D33" i="2"/>
  <c r="F33" i="2"/>
  <c r="B35" i="2"/>
  <c r="D35" i="2"/>
  <c r="F35" i="2"/>
  <c r="F18" i="2"/>
  <c r="B19" i="2"/>
  <c r="D19" i="2"/>
  <c r="F19" i="2"/>
  <c r="D20" i="2"/>
  <c r="B21" i="2"/>
  <c r="D21" i="2"/>
  <c r="F21" i="2"/>
  <c r="B22" i="2"/>
  <c r="F22" i="2"/>
  <c r="B23" i="2"/>
  <c r="D23" i="2"/>
  <c r="F23" i="2"/>
  <c r="D24" i="2"/>
  <c r="F38" i="2"/>
  <c r="D41" i="2"/>
  <c r="F41" i="2"/>
  <c r="D42" i="2"/>
  <c r="F42" i="2"/>
  <c r="B43" i="2"/>
  <c r="D43" i="2"/>
  <c r="F43" i="2"/>
  <c r="D44" i="2"/>
  <c r="D45" i="2"/>
  <c r="F45" i="2"/>
  <c r="B46" i="2"/>
  <c r="F46" i="2"/>
  <c r="F47" i="2"/>
  <c r="F49" i="2"/>
  <c r="B50" i="2"/>
  <c r="F50" i="2"/>
  <c r="D51" i="2"/>
  <c r="F51" i="2"/>
  <c r="D52" i="2"/>
  <c r="F52" i="2"/>
  <c r="B53" i="2"/>
  <c r="D53" i="2"/>
  <c r="F53" i="2"/>
  <c r="D54" i="2"/>
  <c r="F55" i="2"/>
  <c r="D58" i="2"/>
  <c r="F58" i="2"/>
  <c r="D59" i="2"/>
  <c r="F59" i="2"/>
  <c r="B60" i="2"/>
  <c r="B61" i="2"/>
  <c r="D61" i="2"/>
  <c r="F61" i="2"/>
  <c r="D62" i="2"/>
  <c r="F62" i="2"/>
  <c r="B63" i="2"/>
  <c r="D63" i="2"/>
  <c r="F63" i="2"/>
  <c r="D65" i="2"/>
  <c r="F65" i="2"/>
  <c r="B3" i="2"/>
  <c r="D3" i="2"/>
  <c r="F3" i="2"/>
  <c r="D7" i="2"/>
  <c r="F7" i="2"/>
  <c r="B8" i="2"/>
  <c r="A14" i="2"/>
  <c r="D14" i="2"/>
  <c r="F14" i="2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N3" i="1"/>
  <c r="K3" i="1"/>
  <c r="L3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</calcChain>
</file>

<file path=xl/sharedStrings.xml><?xml version="1.0" encoding="utf-8"?>
<sst xmlns="http://schemas.openxmlformats.org/spreadsheetml/2006/main" count="137" uniqueCount="123">
  <si>
    <t>name</t>
  </si>
  <si>
    <t>Full_Mean.Count</t>
  </si>
  <si>
    <t>Full_SD.Prop</t>
  </si>
  <si>
    <t>Training_Mean.Count</t>
  </si>
  <si>
    <t>Training_SD.Prop</t>
  </si>
  <si>
    <t>Test_Mean.Count</t>
  </si>
  <si>
    <t>Test_SD.Prop</t>
  </si>
  <si>
    <t>age</t>
  </si>
  <si>
    <t>duration_of_stay</t>
  </si>
  <si>
    <t>duration_of_intensive_unit_stay</t>
  </si>
  <si>
    <t>hb</t>
  </si>
  <si>
    <t>tlc</t>
  </si>
  <si>
    <t>platelets</t>
  </si>
  <si>
    <t>glucose</t>
  </si>
  <si>
    <t>urea</t>
  </si>
  <si>
    <t>creatinine</t>
  </si>
  <si>
    <t>bnp</t>
  </si>
  <si>
    <t>ef</t>
  </si>
  <si>
    <t>smoking</t>
  </si>
  <si>
    <t>alcohol</t>
  </si>
  <si>
    <t>dm</t>
  </si>
  <si>
    <t>htn</t>
  </si>
  <si>
    <t>cad</t>
  </si>
  <si>
    <t>prior_cmp</t>
  </si>
  <si>
    <t>ckd</t>
  </si>
  <si>
    <t>raised_cardiac_enzymes</t>
  </si>
  <si>
    <t>severe_anaemia</t>
  </si>
  <si>
    <t>anaemia</t>
  </si>
  <si>
    <t>stable_angina</t>
  </si>
  <si>
    <t>acs</t>
  </si>
  <si>
    <t>stemi</t>
  </si>
  <si>
    <t>atypical_chest_pain</t>
  </si>
  <si>
    <t>heart_failure</t>
  </si>
  <si>
    <t>hfref</t>
  </si>
  <si>
    <t>hfnef</t>
  </si>
  <si>
    <t>valvular</t>
  </si>
  <si>
    <t>chb</t>
  </si>
  <si>
    <t>sss</t>
  </si>
  <si>
    <t>aki</t>
  </si>
  <si>
    <t>cva_infract</t>
  </si>
  <si>
    <t>cva_bleed</t>
  </si>
  <si>
    <t>af</t>
  </si>
  <si>
    <t>vt</t>
  </si>
  <si>
    <t>psvt</t>
  </si>
  <si>
    <t>congenital</t>
  </si>
  <si>
    <t>uti</t>
  </si>
  <si>
    <t>neuro_cardiogenic_syncope</t>
  </si>
  <si>
    <t>orthostatic</t>
  </si>
  <si>
    <t>infective_endocarditis</t>
  </si>
  <si>
    <t>dvt</t>
  </si>
  <si>
    <t>cardiogenic_shock</t>
  </si>
  <si>
    <t>shock</t>
  </si>
  <si>
    <t>pulmonary_embolism</t>
  </si>
  <si>
    <t>chest_infection</t>
  </si>
  <si>
    <t>readmission</t>
  </si>
  <si>
    <t>male</t>
  </si>
  <si>
    <t>urban</t>
  </si>
  <si>
    <t>emergency_admission</t>
  </si>
  <si>
    <t>DAMA</t>
  </si>
  <si>
    <t>DISCHARGE</t>
  </si>
  <si>
    <t>EXPIRY</t>
  </si>
  <si>
    <t>Full Data</t>
  </si>
  <si>
    <t>n = 12,243</t>
  </si>
  <si>
    <t>Training Data</t>
  </si>
  <si>
    <t>Test Data</t>
  </si>
  <si>
    <t>n =  9,794</t>
  </si>
  <si>
    <t>n = 2,449</t>
  </si>
  <si>
    <t>Age (years)</t>
  </si>
  <si>
    <t>Diabetes</t>
  </si>
  <si>
    <t>Hypertension</t>
  </si>
  <si>
    <t>Prior Cardiomyopathy</t>
  </si>
  <si>
    <t>Chronic Kidney Disease</t>
  </si>
  <si>
    <t>Readmission</t>
  </si>
  <si>
    <t>Raised Cardiac Enzymes</t>
  </si>
  <si>
    <t>Severe Anaemia</t>
  </si>
  <si>
    <t>Anaemia</t>
  </si>
  <si>
    <t>Stable Angina</t>
  </si>
  <si>
    <t>Acute Coronary Syndrome</t>
  </si>
  <si>
    <t>Atypical Chest Pain</t>
  </si>
  <si>
    <t>Valvular Heart Disease</t>
  </si>
  <si>
    <t>Complete Heart Block</t>
  </si>
  <si>
    <t>Sick Sinus Syndrome</t>
  </si>
  <si>
    <t>Acute Kidney Injury</t>
  </si>
  <si>
    <t>Cerebrovascular Accident Infract</t>
  </si>
  <si>
    <t>Atrial Filbrilation</t>
  </si>
  <si>
    <t>Ventricular Tachycardia</t>
  </si>
  <si>
    <t>Paroxysmal Supra Ventricular Tachycardia</t>
  </si>
  <si>
    <t>Congenital Heart Disease</t>
  </si>
  <si>
    <t>Urinary Tract Infection</t>
  </si>
  <si>
    <t>Neuro Cardiogenic Syncope</t>
  </si>
  <si>
    <t>Orthostatic</t>
  </si>
  <si>
    <t>Infective Endocarditis</t>
  </si>
  <si>
    <t>Deep Venous Thombosis</t>
  </si>
  <si>
    <t>Cardiogenic Shock</t>
  </si>
  <si>
    <t>Shock</t>
  </si>
  <si>
    <t>Pulmonary Embolism</t>
  </si>
  <si>
    <t>Chest Infection</t>
  </si>
  <si>
    <t>Ejection Fraction</t>
  </si>
  <si>
    <t>Outcome</t>
  </si>
  <si>
    <t>Male</t>
  </si>
  <si>
    <t>Duration of Stay (days)</t>
  </si>
  <si>
    <t>Duration of ICU Stay (days)</t>
  </si>
  <si>
    <t>Urban Locality</t>
  </si>
  <si>
    <t>Admission Type - Emergency</t>
  </si>
  <si>
    <t>Patient History</t>
  </si>
  <si>
    <t>Overall Demographics</t>
  </si>
  <si>
    <t>Lab Parameters</t>
  </si>
  <si>
    <t>Hemaglobin (g/dL)</t>
  </si>
  <si>
    <t>Smoking</t>
  </si>
  <si>
    <t>Alcohol</t>
  </si>
  <si>
    <t>Prior Coronary Artery Disease</t>
  </si>
  <si>
    <t>Total Leukocytes Count (K/uL)</t>
  </si>
  <si>
    <t>Platelets (K/uL)</t>
  </si>
  <si>
    <t>Glucose (mmol:L)</t>
  </si>
  <si>
    <t>Urea (mg/dL)</t>
  </si>
  <si>
    <t>Creatinine (mg/dL)</t>
  </si>
  <si>
    <t>Brain Natriuretic Peptide (pg/mL)</t>
  </si>
  <si>
    <t>Comorbidities</t>
  </si>
  <si>
    <t>ST-Segement Elevation Myocardial Infarction</t>
  </si>
  <si>
    <t>Heart Failure (HF)</t>
  </si>
  <si>
    <t>HF with Reduced Ejection Fraction</t>
  </si>
  <si>
    <t>HF with Normal Ejection Fraction</t>
  </si>
  <si>
    <t>Cerebrovascular Accident Bleed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</si>
</sst>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name val="Times New Roman"/>
      <family val="1"/>
    </font>
    <font>
      <b/>
      <i/>
      <sz val="11"/>
      <name val="Times New Roman"/>
      <family val="1"/>
    </font>
    <font>
      <sz val="11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1" xfId="0" applyFont="1" applyBorder="1"/>
    <xf numFmtId="0" fontId="8" fillId="0" borderId="0" xfId="0" applyFont="1" applyAlignment="1">
      <alignment horizontal="left" indent="2"/>
    </xf>
    <xf numFmtId="0" fontId="9" fillId="0" borderId="0" xfId="0" applyFont="1" applyAlignment="1">
      <alignment horizontal="left" indent="4"/>
    </xf>
    <xf numFmtId="0" fontId="9" fillId="0" borderId="0" xfId="0" applyFont="1" applyAlignment="1">
      <alignment horizontal="left" indent="2"/>
    </xf>
    <xf numFmtId="0" fontId="8" fillId="0" borderId="0" xfId="0" applyFont="1"/>
    <xf numFmtId="0" fontId="8" fillId="0" borderId="2" xfId="0" applyFont="1" applyBorder="1" applyAlignment="1">
      <alignment horizontal="left" indent="2"/>
    </xf>
    <xf numFmtId="0" fontId="4" fillId="0" borderId="2" xfId="0" applyFont="1" applyBorder="1" applyAlignment="1">
      <alignment horizontal="center"/>
    </xf>
    <xf numFmtId="0" fontId="6" fillId="2" borderId="0" xfId="0" applyFont="1" applyFill="1"/>
    <xf numFmtId="0" fontId="4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F9430-DFD0-5A48-92B8-A3F61F1A3483}">
  <dimension ref="A1:F66"/>
  <sheetViews>
    <sheetView showGridLines="0" tabSelected="1" zoomScale="122" workbookViewId="0">
      <selection activeCell="H13" sqref="H13"/>
    </sheetView>
  </sheetViews>
  <sheetFormatPr baseColWidth="10" defaultRowHeight="14" x14ac:dyDescent="0.15"/>
  <cols>
    <col min="1" max="1" width="39.6640625" style="15" bestFit="1" customWidth="1"/>
    <col min="2" max="2" width="14.33203125" style="7" customWidth="1"/>
    <col min="3" max="3" width="2.33203125" style="7" customWidth="1"/>
    <col min="4" max="4" width="14.33203125" style="7" customWidth="1"/>
    <col min="5" max="5" width="2.33203125" style="7" customWidth="1"/>
    <col min="6" max="6" width="14.33203125" style="7" customWidth="1"/>
    <col min="7" max="16384" width="10.83203125" style="7"/>
  </cols>
  <sheetData>
    <row r="1" spans="1:6" x14ac:dyDescent="0.15">
      <c r="A1" s="10"/>
      <c r="B1" s="6" t="str">
        <f>'Raw Data'!L1</f>
        <v>Full Data</v>
      </c>
      <c r="C1" s="6"/>
      <c r="D1" s="6" t="str">
        <f>'Raw Data'!M1</f>
        <v>Training Data</v>
      </c>
      <c r="E1" s="6"/>
      <c r="F1" s="6" t="str">
        <f>'Raw Data'!N1</f>
        <v>Test Data</v>
      </c>
    </row>
    <row r="2" spans="1:6" x14ac:dyDescent="0.15">
      <c r="A2" s="11"/>
      <c r="B2" s="8" t="str">
        <f>'Raw Data'!L2</f>
        <v>n = 12,243</v>
      </c>
      <c r="C2" s="8"/>
      <c r="D2" s="8" t="str">
        <f>'Raw Data'!M2</f>
        <v>n =  9,794</v>
      </c>
      <c r="E2" s="8"/>
      <c r="F2" s="8" t="str">
        <f>'Raw Data'!N2</f>
        <v>n = 2,449</v>
      </c>
    </row>
    <row r="3" spans="1:6" x14ac:dyDescent="0.15">
      <c r="A3" s="18" t="s">
        <v>72</v>
      </c>
      <c r="B3" s="19" t="str">
        <f>'Raw Data'!L50</f>
        <v>2,598 (21.2%)</v>
      </c>
      <c r="C3" s="19"/>
      <c r="D3" s="19" t="str">
        <f>'Raw Data'!M50</f>
        <v>2,063 (21.1%)</v>
      </c>
      <c r="E3" s="19"/>
      <c r="F3" s="19" t="str">
        <f>'Raw Data'!N50</f>
        <v>535 (21.8%)</v>
      </c>
    </row>
    <row r="4" spans="1:6" ht="8" customHeight="1" x14ac:dyDescent="0.15">
      <c r="B4" s="9"/>
      <c r="C4" s="9"/>
      <c r="D4" s="9"/>
      <c r="E4" s="9"/>
      <c r="F4" s="9"/>
    </row>
    <row r="5" spans="1:6" x14ac:dyDescent="0.15">
      <c r="A5" s="20" t="s">
        <v>105</v>
      </c>
      <c r="B5" s="21"/>
      <c r="C5" s="21"/>
      <c r="D5" s="21"/>
      <c r="E5" s="21"/>
      <c r="F5" s="21"/>
    </row>
    <row r="6" spans="1:6" x14ac:dyDescent="0.15">
      <c r="A6" s="12" t="s">
        <v>67</v>
      </c>
      <c r="B6" s="9" t="str">
        <f>'Raw Data'!L3</f>
        <v>60.87 (13.5)</v>
      </c>
      <c r="C6" s="9"/>
      <c r="D6" s="9" t="str">
        <f>'Raw Data'!M3</f>
        <v>60.76 (13.5)</v>
      </c>
      <c r="E6" s="9"/>
      <c r="F6" s="9" t="str">
        <f>'Raw Data'!N3</f>
        <v>61.30 (13.4)</v>
      </c>
    </row>
    <row r="7" spans="1:6" x14ac:dyDescent="0.15">
      <c r="A7" s="12" t="s">
        <v>99</v>
      </c>
      <c r="B7" s="9" t="str">
        <f>'Raw Data'!L51</f>
        <v>7,800 (63.7%)</v>
      </c>
      <c r="C7" s="9"/>
      <c r="D7" s="9" t="str">
        <f>'Raw Data'!M51</f>
        <v>6,252 (63.8%)</v>
      </c>
      <c r="E7" s="9"/>
      <c r="F7" s="9" t="str">
        <f>'Raw Data'!N51</f>
        <v>1,548 (63.2%)</v>
      </c>
    </row>
    <row r="8" spans="1:6" x14ac:dyDescent="0.15">
      <c r="A8" s="12" t="s">
        <v>102</v>
      </c>
      <c r="B8" s="9" t="str">
        <f>'Raw Data'!L52</f>
        <v>9,240 (75.5%)</v>
      </c>
      <c r="C8" s="9"/>
      <c r="D8" s="9" t="str">
        <f>'Raw Data'!M52</f>
        <v>7,373 (75.3%)</v>
      </c>
      <c r="E8" s="9"/>
      <c r="F8" s="9" t="str">
        <f>'Raw Data'!N52</f>
        <v>1,867 (76.2%)</v>
      </c>
    </row>
    <row r="9" spans="1:6" x14ac:dyDescent="0.15">
      <c r="A9" s="12" t="s">
        <v>103</v>
      </c>
      <c r="B9" s="9" t="str">
        <f>'Raw Data'!L53</f>
        <v>8,520 (69.6%)</v>
      </c>
      <c r="C9" s="9"/>
      <c r="D9" s="9" t="str">
        <f>'Raw Data'!M53</f>
        <v>6,832 (69.8%)</v>
      </c>
      <c r="E9" s="9"/>
      <c r="F9" s="9" t="str">
        <f>'Raw Data'!N53</f>
        <v>1,688 (68.9%)</v>
      </c>
    </row>
    <row r="10" spans="1:6" x14ac:dyDescent="0.15">
      <c r="A10" s="12" t="s">
        <v>100</v>
      </c>
      <c r="B10" s="9" t="str">
        <f>'Raw Data'!L4</f>
        <v>6.24 (4.9)</v>
      </c>
      <c r="C10" s="9"/>
      <c r="D10" s="9" t="str">
        <f>'Raw Data'!M4</f>
        <v>6.26 (5.0)</v>
      </c>
      <c r="E10" s="9"/>
      <c r="F10" s="9" t="str">
        <f>'Raw Data'!N4</f>
        <v>6.14 (4.7)</v>
      </c>
    </row>
    <row r="11" spans="1:6" x14ac:dyDescent="0.15">
      <c r="A11" s="12" t="s">
        <v>101</v>
      </c>
      <c r="B11" s="9" t="str">
        <f>'Raw Data'!L5</f>
        <v>3.73 (4.0)</v>
      </c>
      <c r="C11" s="9"/>
      <c r="D11" s="9" t="str">
        <f>'Raw Data'!M5</f>
        <v>3.75 (4.0)</v>
      </c>
      <c r="E11" s="9"/>
      <c r="F11" s="9" t="str">
        <f>'Raw Data'!N5</f>
        <v>3.67 (3.8)</v>
      </c>
    </row>
    <row r="12" spans="1:6" x14ac:dyDescent="0.15">
      <c r="A12" s="12" t="s">
        <v>98</v>
      </c>
      <c r="B12" s="9"/>
      <c r="C12" s="9"/>
      <c r="D12" s="9"/>
      <c r="E12" s="9"/>
      <c r="F12" s="9"/>
    </row>
    <row r="13" spans="1:6" x14ac:dyDescent="0.15">
      <c r="A13" s="13" t="s">
        <v>58</v>
      </c>
      <c r="B13" s="9" t="str">
        <f>'Raw Data'!L54</f>
        <v>715 (5.8%)</v>
      </c>
      <c r="C13" s="9"/>
      <c r="D13" s="9" t="str">
        <f>'Raw Data'!M54</f>
        <v>569 (5.8%)</v>
      </c>
      <c r="E13" s="9"/>
      <c r="F13" s="9" t="str">
        <f>'Raw Data'!N54</f>
        <v>146 (6.0%)</v>
      </c>
    </row>
    <row r="14" spans="1:6" x14ac:dyDescent="0.15">
      <c r="A14" s="13" t="str">
        <f>'Raw Data'!K55</f>
        <v>Discharge</v>
      </c>
      <c r="B14" s="9" t="str">
        <f>'Raw Data'!L55</f>
        <v>10,580 (86.4%)</v>
      </c>
      <c r="C14" s="9"/>
      <c r="D14" s="9" t="str">
        <f>'Raw Data'!M55</f>
        <v>8,501 (86.8%)</v>
      </c>
      <c r="E14" s="9"/>
      <c r="F14" s="9" t="str">
        <f>'Raw Data'!N55</f>
        <v>2,079 (84.9%)</v>
      </c>
    </row>
    <row r="15" spans="1:6" x14ac:dyDescent="0.15">
      <c r="A15" s="13" t="str">
        <f>'Raw Data'!K56</f>
        <v>Expiry</v>
      </c>
      <c r="B15" s="9" t="str">
        <f>'Raw Data'!L56</f>
        <v>948 (7.7%)</v>
      </c>
      <c r="C15" s="9"/>
      <c r="D15" s="9" t="str">
        <f>'Raw Data'!M56</f>
        <v>724 (7.4%)</v>
      </c>
      <c r="E15" s="9"/>
      <c r="F15" s="9" t="str">
        <f>'Raw Data'!N56</f>
        <v>224 (9.1%)</v>
      </c>
    </row>
    <row r="16" spans="1:6" ht="8" customHeight="1" x14ac:dyDescent="0.15">
      <c r="A16" s="14"/>
      <c r="B16" s="9"/>
      <c r="C16" s="9"/>
      <c r="D16" s="9"/>
      <c r="E16" s="9"/>
      <c r="F16" s="9"/>
    </row>
    <row r="17" spans="1:6" x14ac:dyDescent="0.15">
      <c r="A17" s="20" t="s">
        <v>104</v>
      </c>
      <c r="B17" s="19"/>
      <c r="C17" s="19"/>
      <c r="D17" s="19"/>
      <c r="E17" s="19"/>
      <c r="F17" s="19"/>
    </row>
    <row r="18" spans="1:6" x14ac:dyDescent="0.15">
      <c r="A18" s="12" t="s">
        <v>108</v>
      </c>
      <c r="B18" s="9" t="str">
        <f>'Raw Data'!L14</f>
        <v>663 (5.4%)</v>
      </c>
      <c r="C18" s="9"/>
      <c r="D18" s="9" t="str">
        <f>'Raw Data'!M14</f>
        <v>527 (5.4%)</v>
      </c>
      <c r="E18" s="9"/>
      <c r="F18" s="9" t="str">
        <f>'Raw Data'!N14</f>
        <v>136 (5.6%)</v>
      </c>
    </row>
    <row r="19" spans="1:6" x14ac:dyDescent="0.15">
      <c r="A19" s="12" t="s">
        <v>109</v>
      </c>
      <c r="B19" s="9" t="str">
        <f>'Raw Data'!L15</f>
        <v>874 (7.1%)</v>
      </c>
      <c r="C19" s="9"/>
      <c r="D19" s="9" t="str">
        <f>'Raw Data'!M15</f>
        <v>698 (7.1%)</v>
      </c>
      <c r="E19" s="9"/>
      <c r="F19" s="9" t="str">
        <f>'Raw Data'!N15</f>
        <v>176 (7.2%)</v>
      </c>
    </row>
    <row r="20" spans="1:6" x14ac:dyDescent="0.15">
      <c r="A20" s="12" t="s">
        <v>68</v>
      </c>
      <c r="B20" s="9" t="str">
        <f>'Raw Data'!L16</f>
        <v>3,959 (32.3%)</v>
      </c>
      <c r="C20" s="9"/>
      <c r="D20" s="9" t="str">
        <f>'Raw Data'!M16</f>
        <v>3,148 (32.1%)</v>
      </c>
      <c r="E20" s="9"/>
      <c r="F20" s="9" t="str">
        <f>'Raw Data'!N16</f>
        <v>811 (33.1%)</v>
      </c>
    </row>
    <row r="21" spans="1:6" x14ac:dyDescent="0.15">
      <c r="A21" s="12" t="s">
        <v>69</v>
      </c>
      <c r="B21" s="9" t="str">
        <f>'Raw Data'!L17</f>
        <v>5,827 (47.6%)</v>
      </c>
      <c r="C21" s="9"/>
      <c r="D21" s="9" t="str">
        <f>'Raw Data'!M17</f>
        <v>4,668 (47.7%)</v>
      </c>
      <c r="E21" s="9"/>
      <c r="F21" s="9" t="str">
        <f>'Raw Data'!N17</f>
        <v>1,159 (47.3%)</v>
      </c>
    </row>
    <row r="22" spans="1:6" x14ac:dyDescent="0.15">
      <c r="A22" s="12" t="s">
        <v>110</v>
      </c>
      <c r="B22" s="9" t="str">
        <f>'Raw Data'!L18</f>
        <v>8,019 (65.5%)</v>
      </c>
      <c r="C22" s="9"/>
      <c r="D22" s="9" t="str">
        <f>'Raw Data'!M18</f>
        <v>6,413 (65.5%)</v>
      </c>
      <c r="E22" s="9"/>
      <c r="F22" s="9" t="str">
        <f>'Raw Data'!N18</f>
        <v>1,606 (65.6%)</v>
      </c>
    </row>
    <row r="23" spans="1:6" x14ac:dyDescent="0.15">
      <c r="A23" s="12" t="s">
        <v>70</v>
      </c>
      <c r="B23" s="9" t="str">
        <f>'Raw Data'!L19</f>
        <v>1,771 (14.5%)</v>
      </c>
      <c r="C23" s="9"/>
      <c r="D23" s="9" t="str">
        <f>'Raw Data'!M19</f>
        <v>1,361 (13.9%)</v>
      </c>
      <c r="E23" s="9"/>
      <c r="F23" s="9" t="str">
        <f>'Raw Data'!N19</f>
        <v>410 (16.7%)</v>
      </c>
    </row>
    <row r="24" spans="1:6" x14ac:dyDescent="0.15">
      <c r="A24" s="12" t="s">
        <v>71</v>
      </c>
      <c r="B24" s="9" t="str">
        <f>'Raw Data'!L20</f>
        <v>1,081 (8.8%)</v>
      </c>
      <c r="C24" s="9"/>
      <c r="D24" s="9" t="str">
        <f>'Raw Data'!M20</f>
        <v>857 (8.8%)</v>
      </c>
      <c r="E24" s="9"/>
      <c r="F24" s="9" t="str">
        <f>'Raw Data'!N20</f>
        <v>224 (9.1%)</v>
      </c>
    </row>
    <row r="25" spans="1:6" ht="8" customHeight="1" x14ac:dyDescent="0.15">
      <c r="B25" s="9"/>
      <c r="C25" s="9"/>
      <c r="D25" s="9"/>
      <c r="E25" s="9"/>
      <c r="F25" s="9"/>
    </row>
    <row r="26" spans="1:6" x14ac:dyDescent="0.15">
      <c r="A26" s="18" t="s">
        <v>106</v>
      </c>
      <c r="B26" s="19"/>
      <c r="C26" s="19"/>
      <c r="D26" s="19"/>
      <c r="E26" s="19"/>
      <c r="F26" s="19"/>
    </row>
    <row r="27" spans="1:6" x14ac:dyDescent="0.15">
      <c r="A27" s="12" t="s">
        <v>107</v>
      </c>
      <c r="B27" s="9" t="str">
        <f>'Raw Data'!L6</f>
        <v>12.35 (2.3)</v>
      </c>
      <c r="C27" s="9"/>
      <c r="D27" s="9" t="str">
        <f>'Raw Data'!M6</f>
        <v>12.36 (2.3)</v>
      </c>
      <c r="E27" s="9"/>
      <c r="F27" s="9" t="str">
        <f>'Raw Data'!N6</f>
        <v>12.32 (2.3)</v>
      </c>
    </row>
    <row r="28" spans="1:6" x14ac:dyDescent="0.15">
      <c r="A28" s="12" t="s">
        <v>111</v>
      </c>
      <c r="B28" s="9" t="str">
        <f>'Raw Data'!L7</f>
        <v>11.64 (7.8)</v>
      </c>
      <c r="C28" s="9"/>
      <c r="D28" s="9" t="str">
        <f>'Raw Data'!M7</f>
        <v>11.61 (7.1)</v>
      </c>
      <c r="E28" s="9"/>
      <c r="F28" s="9" t="str">
        <f>'Raw Data'!N7</f>
        <v>11.78 (10.3)</v>
      </c>
    </row>
    <row r="29" spans="1:6" x14ac:dyDescent="0.15">
      <c r="A29" s="12" t="s">
        <v>112</v>
      </c>
      <c r="B29" s="9" t="str">
        <f>'Raw Data'!L8</f>
        <v>237.18 (102.9)</v>
      </c>
      <c r="C29" s="9"/>
      <c r="D29" s="9" t="str">
        <f>'Raw Data'!M8</f>
        <v>237.94 (102.9)</v>
      </c>
      <c r="E29" s="9"/>
      <c r="F29" s="9" t="str">
        <f>'Raw Data'!N8</f>
        <v>234.16 (102.9)</v>
      </c>
    </row>
    <row r="30" spans="1:6" x14ac:dyDescent="0.15">
      <c r="A30" s="12" t="s">
        <v>113</v>
      </c>
      <c r="B30" s="9" t="str">
        <f>'Raw Data'!L9</f>
        <v>161.71 (82.8)</v>
      </c>
      <c r="C30" s="9"/>
      <c r="D30" s="9" t="str">
        <f>'Raw Data'!M9</f>
        <v>161.81 (83.2)</v>
      </c>
      <c r="E30" s="9"/>
      <c r="F30" s="9" t="str">
        <f>'Raw Data'!N9</f>
        <v>161.32 (81.1)</v>
      </c>
    </row>
    <row r="31" spans="1:6" x14ac:dyDescent="0.15">
      <c r="A31" s="12" t="s">
        <v>114</v>
      </c>
      <c r="B31" s="9" t="str">
        <f>'Raw Data'!L10</f>
        <v>47.91 (40.1)</v>
      </c>
      <c r="C31" s="9"/>
      <c r="D31" s="9" t="str">
        <f>'Raw Data'!M10</f>
        <v>47.61 (39.7)</v>
      </c>
      <c r="E31" s="9"/>
      <c r="F31" s="9" t="str">
        <f>'Raw Data'!N10</f>
        <v>49.12 (41.8)</v>
      </c>
    </row>
    <row r="32" spans="1:6" x14ac:dyDescent="0.15">
      <c r="A32" s="12" t="s">
        <v>115</v>
      </c>
      <c r="B32" s="9" t="str">
        <f>'Raw Data'!L11</f>
        <v>1.31 (1.2)</v>
      </c>
      <c r="C32" s="9"/>
      <c r="D32" s="9" t="str">
        <f>'Raw Data'!M11</f>
        <v>1.31 (1.2)</v>
      </c>
      <c r="E32" s="9"/>
      <c r="F32" s="9" t="str">
        <f>'Raw Data'!N11</f>
        <v>1.30 (1.1)</v>
      </c>
    </row>
    <row r="33" spans="1:6" x14ac:dyDescent="0.15">
      <c r="A33" s="12" t="s">
        <v>116</v>
      </c>
      <c r="B33" s="9" t="str">
        <f>'Raw Data'!L12</f>
        <v>485.65 (724.3)</v>
      </c>
      <c r="C33" s="9"/>
      <c r="D33" s="9" t="str">
        <f>'Raw Data'!M12</f>
        <v>482.90 (724.6)</v>
      </c>
      <c r="E33" s="9"/>
      <c r="F33" s="9" t="str">
        <f>'Raw Data'!N12</f>
        <v>496.65 (722.9)</v>
      </c>
    </row>
    <row r="34" spans="1:6" x14ac:dyDescent="0.15">
      <c r="A34" s="12" t="s">
        <v>73</v>
      </c>
      <c r="B34" s="9" t="str">
        <f>'Raw Data'!L21</f>
        <v>2,586 (21.1%)</v>
      </c>
      <c r="C34" s="9"/>
      <c r="D34" s="9" t="str">
        <f>'Raw Data'!M21</f>
        <v>2,079 (21.2%)</v>
      </c>
      <c r="E34" s="9"/>
      <c r="F34" s="9" t="str">
        <f>'Raw Data'!N21</f>
        <v>507 (20.7%)</v>
      </c>
    </row>
    <row r="35" spans="1:6" x14ac:dyDescent="0.15">
      <c r="A35" s="12" t="s">
        <v>97</v>
      </c>
      <c r="B35" s="9" t="str">
        <f>'Raw Data'!L13</f>
        <v>44.74 (13.4)</v>
      </c>
      <c r="C35" s="9"/>
      <c r="D35" s="9" t="str">
        <f>'Raw Data'!M13</f>
        <v>44.89 (13.3)</v>
      </c>
      <c r="E35" s="9"/>
      <c r="F35" s="9" t="str">
        <f>'Raw Data'!N13</f>
        <v>44.16 (13.6)</v>
      </c>
    </row>
    <row r="36" spans="1:6" ht="8" customHeight="1" x14ac:dyDescent="0.15">
      <c r="B36" s="9"/>
      <c r="C36" s="9"/>
      <c r="D36" s="9"/>
      <c r="E36" s="9"/>
      <c r="F36" s="9"/>
    </row>
    <row r="37" spans="1:6" x14ac:dyDescent="0.15">
      <c r="A37" s="18" t="s">
        <v>117</v>
      </c>
      <c r="B37" s="19"/>
      <c r="C37" s="19"/>
      <c r="D37" s="19"/>
      <c r="E37" s="19"/>
      <c r="F37" s="19"/>
    </row>
    <row r="38" spans="1:6" x14ac:dyDescent="0.15">
      <c r="A38" s="12" t="s">
        <v>74</v>
      </c>
      <c r="B38" s="9" t="str">
        <f>'Raw Data'!L22</f>
        <v>215 (1.8%)</v>
      </c>
      <c r="C38" s="9"/>
      <c r="D38" s="9" t="str">
        <f>'Raw Data'!M22</f>
        <v>169 (1.7%)</v>
      </c>
      <c r="E38" s="9"/>
      <c r="F38" s="9" t="str">
        <f>'Raw Data'!N22</f>
        <v>46 (1.9%)</v>
      </c>
    </row>
    <row r="39" spans="1:6" x14ac:dyDescent="0.15">
      <c r="A39" s="12" t="s">
        <v>75</v>
      </c>
      <c r="B39" s="9" t="str">
        <f>'Raw Data'!L23</f>
        <v>2,029 (16.6%)</v>
      </c>
      <c r="C39" s="9"/>
      <c r="D39" s="9" t="str">
        <f>'Raw Data'!M23</f>
        <v>1,636 (16.7%)</v>
      </c>
      <c r="E39" s="9"/>
      <c r="F39" s="9" t="str">
        <f>'Raw Data'!N23</f>
        <v>393 (16.0%)</v>
      </c>
    </row>
    <row r="40" spans="1:6" x14ac:dyDescent="0.15">
      <c r="A40" s="12" t="s">
        <v>76</v>
      </c>
      <c r="B40" s="9" t="str">
        <f>'Raw Data'!L24</f>
        <v>1,080 (8.8%)</v>
      </c>
      <c r="C40" s="9"/>
      <c r="D40" s="9" t="str">
        <f>'Raw Data'!M24</f>
        <v>861 (8.8%)</v>
      </c>
      <c r="E40" s="9"/>
      <c r="F40" s="9" t="str">
        <f>'Raw Data'!N24</f>
        <v>219 (8.9%)</v>
      </c>
    </row>
    <row r="41" spans="1:6" x14ac:dyDescent="0.15">
      <c r="A41" s="12" t="s">
        <v>77</v>
      </c>
      <c r="B41" s="9" t="str">
        <f>'Raw Data'!L25</f>
        <v>4,682 (38.2%)</v>
      </c>
      <c r="C41" s="9"/>
      <c r="D41" s="9" t="str">
        <f>'Raw Data'!M25</f>
        <v>3,732 (38.1%)</v>
      </c>
      <c r="E41" s="9"/>
      <c r="F41" s="9" t="str">
        <f>'Raw Data'!N25</f>
        <v>950 (38.8%)</v>
      </c>
    </row>
    <row r="42" spans="1:6" x14ac:dyDescent="0.15">
      <c r="A42" s="12" t="s">
        <v>118</v>
      </c>
      <c r="B42" s="9" t="str">
        <f>'Raw Data'!L26</f>
        <v>1,865 (15.2%)</v>
      </c>
      <c r="C42" s="9"/>
      <c r="D42" s="9" t="str">
        <f>'Raw Data'!M26</f>
        <v>1,471 (15.0%)</v>
      </c>
      <c r="E42" s="9"/>
      <c r="F42" s="9" t="str">
        <f>'Raw Data'!N26</f>
        <v>394 (16.1%)</v>
      </c>
    </row>
    <row r="43" spans="1:6" x14ac:dyDescent="0.15">
      <c r="A43" s="12" t="s">
        <v>78</v>
      </c>
      <c r="B43" s="9" t="str">
        <f>'Raw Data'!L27</f>
        <v>353 (2.9%)</v>
      </c>
      <c r="C43" s="9"/>
      <c r="D43" s="9" t="str">
        <f>'Raw Data'!M27</f>
        <v>293 (3.0%)</v>
      </c>
      <c r="E43" s="9"/>
      <c r="F43" s="9" t="str">
        <f>'Raw Data'!N27</f>
        <v>60 (2.4%)</v>
      </c>
    </row>
    <row r="44" spans="1:6" x14ac:dyDescent="0.15">
      <c r="A44" s="12" t="s">
        <v>119</v>
      </c>
      <c r="B44" s="9" t="str">
        <f>'Raw Data'!L28</f>
        <v>3,322 (27.1%)</v>
      </c>
      <c r="C44" s="9"/>
      <c r="D44" s="9" t="str">
        <f>'Raw Data'!M28</f>
        <v>2,632 (26.9%)</v>
      </c>
      <c r="E44" s="9"/>
      <c r="F44" s="9" t="str">
        <f>'Raw Data'!N28</f>
        <v>690 (28.2%)</v>
      </c>
    </row>
    <row r="45" spans="1:6" x14ac:dyDescent="0.15">
      <c r="A45" s="12" t="s">
        <v>120</v>
      </c>
      <c r="B45" s="9" t="str">
        <f>'Raw Data'!L29</f>
        <v>1,801 (14.7%)</v>
      </c>
      <c r="C45" s="9"/>
      <c r="D45" s="9" t="str">
        <f>'Raw Data'!M29</f>
        <v>1,405 (14.3%)</v>
      </c>
      <c r="E45" s="9"/>
      <c r="F45" s="9" t="str">
        <f>'Raw Data'!N29</f>
        <v>396 (16.2%)</v>
      </c>
    </row>
    <row r="46" spans="1:6" x14ac:dyDescent="0.15">
      <c r="A46" s="12" t="s">
        <v>121</v>
      </c>
      <c r="B46" s="9" t="str">
        <f>'Raw Data'!L30</f>
        <v>1,530 (12.5%)</v>
      </c>
      <c r="C46" s="9"/>
      <c r="D46" s="9" t="str">
        <f>'Raw Data'!M30</f>
        <v>1,235 (12.6%)</v>
      </c>
      <c r="E46" s="9"/>
      <c r="F46" s="9" t="str">
        <f>'Raw Data'!N30</f>
        <v>295 (12.0%)</v>
      </c>
    </row>
    <row r="47" spans="1:6" x14ac:dyDescent="0.15">
      <c r="A47" s="12" t="s">
        <v>79</v>
      </c>
      <c r="B47" s="9" t="str">
        <f>'Raw Data'!L31</f>
        <v>426 (3.5%)</v>
      </c>
      <c r="C47" s="9"/>
      <c r="D47" s="9" t="str">
        <f>'Raw Data'!M31</f>
        <v>325 (3.3%)</v>
      </c>
      <c r="E47" s="9"/>
      <c r="F47" s="9" t="str">
        <f>'Raw Data'!N31</f>
        <v>101 (4.1%)</v>
      </c>
    </row>
    <row r="48" spans="1:6" x14ac:dyDescent="0.15">
      <c r="A48" s="12" t="s">
        <v>80</v>
      </c>
      <c r="B48" s="9" t="str">
        <f>'Raw Data'!L32</f>
        <v>331 (2.7%)</v>
      </c>
      <c r="C48" s="9"/>
      <c r="D48" s="9" t="str">
        <f>'Raw Data'!M32</f>
        <v>267 (2.7%)</v>
      </c>
      <c r="E48" s="9"/>
      <c r="F48" s="9" t="str">
        <f>'Raw Data'!N32</f>
        <v>64 (2.6%)</v>
      </c>
    </row>
    <row r="49" spans="1:6" x14ac:dyDescent="0.15">
      <c r="A49" s="12" t="s">
        <v>81</v>
      </c>
      <c r="B49" s="9" t="str">
        <f>'Raw Data'!L33</f>
        <v>88 (0.7%)</v>
      </c>
      <c r="C49" s="9"/>
      <c r="D49" s="9" t="str">
        <f>'Raw Data'!M33</f>
        <v>68 (0.7%)</v>
      </c>
      <c r="E49" s="9"/>
      <c r="F49" s="9" t="str">
        <f>'Raw Data'!N33</f>
        <v>20 (0.8%)</v>
      </c>
    </row>
    <row r="50" spans="1:6" x14ac:dyDescent="0.15">
      <c r="A50" s="12" t="s">
        <v>82</v>
      </c>
      <c r="B50" s="9" t="str">
        <f>'Raw Data'!L34</f>
        <v>2,567 (21.0%)</v>
      </c>
      <c r="C50" s="9"/>
      <c r="D50" s="9" t="str">
        <f>'Raw Data'!M34</f>
        <v>2,055 (21.0%)</v>
      </c>
      <c r="E50" s="9"/>
      <c r="F50" s="9" t="str">
        <f>'Raw Data'!N34</f>
        <v>512 (20.9%)</v>
      </c>
    </row>
    <row r="51" spans="1:6" x14ac:dyDescent="0.15">
      <c r="A51" s="12" t="s">
        <v>83</v>
      </c>
      <c r="B51" s="9" t="str">
        <f>'Raw Data'!L35</f>
        <v>372 (3.0%)</v>
      </c>
      <c r="C51" s="9"/>
      <c r="D51" s="9" t="str">
        <f>'Raw Data'!M35</f>
        <v>293 (3.0%)</v>
      </c>
      <c r="E51" s="9"/>
      <c r="F51" s="9" t="str">
        <f>'Raw Data'!N35</f>
        <v>79 (3.2%)</v>
      </c>
    </row>
    <row r="52" spans="1:6" x14ac:dyDescent="0.15">
      <c r="A52" s="12" t="s">
        <v>122</v>
      </c>
      <c r="B52" s="9" t="str">
        <f>'Raw Data'!L36</f>
        <v>51 (0.4%)</v>
      </c>
      <c r="C52" s="9"/>
      <c r="D52" s="9" t="str">
        <f>'Raw Data'!M36</f>
        <v>43 (0.4%)</v>
      </c>
      <c r="E52" s="9"/>
      <c r="F52" s="9" t="str">
        <f>'Raw Data'!N36</f>
        <v>8 (0.3%)</v>
      </c>
    </row>
    <row r="53" spans="1:6" x14ac:dyDescent="0.15">
      <c r="A53" s="12" t="s">
        <v>84</v>
      </c>
      <c r="B53" s="9" t="str">
        <f>'Raw Data'!L37</f>
        <v>603 (4.9%)</v>
      </c>
      <c r="C53" s="9"/>
      <c r="D53" s="9" t="str">
        <f>'Raw Data'!M37</f>
        <v>487 (5.0%)</v>
      </c>
      <c r="E53" s="9"/>
      <c r="F53" s="9" t="str">
        <f>'Raw Data'!N37</f>
        <v>116 (4.7%)</v>
      </c>
    </row>
    <row r="54" spans="1:6" x14ac:dyDescent="0.15">
      <c r="A54" s="12" t="s">
        <v>85</v>
      </c>
      <c r="B54" s="9" t="str">
        <f>'Raw Data'!L38</f>
        <v>382 (3.1%)</v>
      </c>
      <c r="C54" s="9"/>
      <c r="D54" s="9" t="str">
        <f>'Raw Data'!M38</f>
        <v>298 (3.0%)</v>
      </c>
      <c r="E54" s="9"/>
      <c r="F54" s="9" t="str">
        <f>'Raw Data'!N38</f>
        <v>84 (3.4%)</v>
      </c>
    </row>
    <row r="55" spans="1:6" x14ac:dyDescent="0.15">
      <c r="A55" s="12" t="s">
        <v>86</v>
      </c>
      <c r="B55" s="9" t="str">
        <f>'Raw Data'!L39</f>
        <v>86 (0.7%)</v>
      </c>
      <c r="C55" s="9"/>
      <c r="D55" s="9" t="str">
        <f>'Raw Data'!M39</f>
        <v>64 (0.7%)</v>
      </c>
      <c r="E55" s="9"/>
      <c r="F55" s="9" t="str">
        <f>'Raw Data'!N39</f>
        <v>22 (0.9%)</v>
      </c>
    </row>
    <row r="56" spans="1:6" x14ac:dyDescent="0.15">
      <c r="A56" s="12" t="s">
        <v>87</v>
      </c>
      <c r="B56" s="9" t="str">
        <f>'Raw Data'!L40</f>
        <v>147 (1.2%)</v>
      </c>
      <c r="C56" s="9"/>
      <c r="D56" s="9" t="str">
        <f>'Raw Data'!M40</f>
        <v>122 (1.2%)</v>
      </c>
      <c r="E56" s="9"/>
      <c r="F56" s="9" t="str">
        <f>'Raw Data'!N40</f>
        <v>25 (1.0%)</v>
      </c>
    </row>
    <row r="57" spans="1:6" x14ac:dyDescent="0.15">
      <c r="A57" s="12" t="s">
        <v>88</v>
      </c>
      <c r="B57" s="9" t="str">
        <f>'Raw Data'!L41</f>
        <v>723 (5.9%)</v>
      </c>
      <c r="C57" s="9"/>
      <c r="D57" s="9" t="str">
        <f>'Raw Data'!M41</f>
        <v>575 (5.9%)</v>
      </c>
      <c r="E57" s="9"/>
      <c r="F57" s="9" t="str">
        <f>'Raw Data'!N41</f>
        <v>148 (6.0%)</v>
      </c>
    </row>
    <row r="58" spans="1:6" x14ac:dyDescent="0.15">
      <c r="A58" s="12" t="s">
        <v>89</v>
      </c>
      <c r="B58" s="9" t="str">
        <f>'Raw Data'!L42</f>
        <v>113 (0.9%)</v>
      </c>
      <c r="C58" s="9"/>
      <c r="D58" s="9" t="str">
        <f>'Raw Data'!M42</f>
        <v>91 (0.9%)</v>
      </c>
      <c r="E58" s="9"/>
      <c r="F58" s="9" t="str">
        <f>'Raw Data'!N42</f>
        <v>22 (0.9%)</v>
      </c>
    </row>
    <row r="59" spans="1:6" x14ac:dyDescent="0.15">
      <c r="A59" s="12" t="s">
        <v>90</v>
      </c>
      <c r="B59" s="9" t="str">
        <f>'Raw Data'!L43</f>
        <v>97 (0.8%)</v>
      </c>
      <c r="C59" s="9"/>
      <c r="D59" s="9" t="str">
        <f>'Raw Data'!M43</f>
        <v>79 (0.8%)</v>
      </c>
      <c r="E59" s="9"/>
      <c r="F59" s="9" t="str">
        <f>'Raw Data'!N43</f>
        <v>18 (0.7%)</v>
      </c>
    </row>
    <row r="60" spans="1:6" x14ac:dyDescent="0.15">
      <c r="A60" s="12" t="s">
        <v>91</v>
      </c>
      <c r="B60" s="9" t="str">
        <f>'Raw Data'!L44</f>
        <v>25 (0.2%)</v>
      </c>
      <c r="C60" s="9"/>
      <c r="D60" s="9" t="str">
        <f>'Raw Data'!M44</f>
        <v>22 (0.2%)</v>
      </c>
      <c r="E60" s="9"/>
      <c r="F60" s="9" t="str">
        <f>'Raw Data'!N44</f>
        <v>3 (0.1%)</v>
      </c>
    </row>
    <row r="61" spans="1:6" x14ac:dyDescent="0.15">
      <c r="A61" s="12" t="s">
        <v>92</v>
      </c>
      <c r="B61" s="9" t="str">
        <f>'Raw Data'!L45</f>
        <v>160 (1.3%)</v>
      </c>
      <c r="C61" s="9"/>
      <c r="D61" s="9" t="str">
        <f>'Raw Data'!M45</f>
        <v>131 (1.3%)</v>
      </c>
      <c r="E61" s="9"/>
      <c r="F61" s="9" t="str">
        <f>'Raw Data'!N45</f>
        <v>29 (1.2%)</v>
      </c>
    </row>
    <row r="62" spans="1:6" x14ac:dyDescent="0.15">
      <c r="A62" s="12" t="s">
        <v>93</v>
      </c>
      <c r="B62" s="9" t="str">
        <f>'Raw Data'!L46</f>
        <v>793 (6.5%)</v>
      </c>
      <c r="C62" s="9"/>
      <c r="D62" s="9" t="str">
        <f>'Raw Data'!M46</f>
        <v>599 (6.1%)</v>
      </c>
      <c r="E62" s="9"/>
      <c r="F62" s="9" t="str">
        <f>'Raw Data'!N46</f>
        <v>194 (7.9%)</v>
      </c>
    </row>
    <row r="63" spans="1:6" x14ac:dyDescent="0.15">
      <c r="A63" s="12" t="s">
        <v>94</v>
      </c>
      <c r="B63" s="9" t="str">
        <f>'Raw Data'!L47</f>
        <v>618 (5.0%)</v>
      </c>
      <c r="C63" s="9"/>
      <c r="D63" s="9" t="str">
        <f>'Raw Data'!M47</f>
        <v>476 (4.9%)</v>
      </c>
      <c r="E63" s="9"/>
      <c r="F63" s="9" t="str">
        <f>'Raw Data'!N47</f>
        <v>142 (5.8%)</v>
      </c>
    </row>
    <row r="64" spans="1:6" x14ac:dyDescent="0.15">
      <c r="A64" s="12" t="s">
        <v>95</v>
      </c>
      <c r="B64" s="9" t="str">
        <f>'Raw Data'!L48</f>
        <v>191 (1.6%)</v>
      </c>
      <c r="C64" s="9"/>
      <c r="D64" s="9" t="str">
        <f>'Raw Data'!M48</f>
        <v>150 (1.5%)</v>
      </c>
      <c r="E64" s="9"/>
      <c r="F64" s="9" t="str">
        <f>'Raw Data'!N48</f>
        <v>41 (1.7%)</v>
      </c>
    </row>
    <row r="65" spans="1:6" ht="15" thickBot="1" x14ac:dyDescent="0.2">
      <c r="A65" s="16" t="s">
        <v>96</v>
      </c>
      <c r="B65" s="17" t="str">
        <f>'Raw Data'!L49</f>
        <v>282 (2.3%)</v>
      </c>
      <c r="C65" s="17"/>
      <c r="D65" s="17" t="str">
        <f>'Raw Data'!M49</f>
        <v>218 (2.2%)</v>
      </c>
      <c r="E65" s="17"/>
      <c r="F65" s="17" t="str">
        <f>'Raw Data'!N49</f>
        <v>64 (2.6%)</v>
      </c>
    </row>
    <row r="66" spans="1:6" ht="15" thickTop="1" x14ac:dyDescent="0.1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495A2-14F0-374F-9DA2-B1B081EFC10E}">
  <dimension ref="B2:G21"/>
  <sheetViews>
    <sheetView showGridLines="0" zoomScale="180" workbookViewId="0">
      <selection activeCell="E21" sqref="E21"/>
    </sheetView>
  </sheetViews>
  <sheetFormatPr baseColWidth="10" defaultRowHeight="15" x14ac:dyDescent="0.2"/>
  <cols>
    <col min="2" max="2" width="27.1640625" style="15" customWidth="1"/>
    <col min="3" max="3" width="14.33203125" style="7" customWidth="1"/>
    <col min="4" max="4" width="2.33203125" style="7" customWidth="1"/>
    <col min="5" max="5" width="14.33203125" style="7" customWidth="1"/>
    <col min="6" max="6" width="2.33203125" style="7" customWidth="1"/>
    <col min="7" max="7" width="14.33203125" style="7" customWidth="1"/>
  </cols>
  <sheetData>
    <row r="2" spans="2:7" x14ac:dyDescent="0.2">
      <c r="B2" s="10"/>
      <c r="C2" s="6" t="str">
        <f>'Raw Data'!L1</f>
        <v>Full Data</v>
      </c>
      <c r="D2" s="6"/>
      <c r="E2" s="6" t="str">
        <f>'Raw Data'!M1</f>
        <v>Training Data</v>
      </c>
      <c r="F2" s="6"/>
      <c r="G2" s="6" t="str">
        <f>'Raw Data'!N1</f>
        <v>Test Data</v>
      </c>
    </row>
    <row r="3" spans="2:7" x14ac:dyDescent="0.2">
      <c r="B3" s="11"/>
      <c r="C3" s="8" t="str">
        <f>'Raw Data'!L2</f>
        <v>n = 12,243</v>
      </c>
      <c r="D3" s="8"/>
      <c r="E3" s="8" t="str">
        <f>'Raw Data'!M2</f>
        <v>n =  9,794</v>
      </c>
      <c r="F3" s="8"/>
      <c r="G3" s="8" t="str">
        <f>'Raw Data'!N2</f>
        <v>n = 2,449</v>
      </c>
    </row>
    <row r="4" spans="2:7" x14ac:dyDescent="0.2">
      <c r="B4" s="18" t="s">
        <v>72</v>
      </c>
      <c r="C4" s="19" t="str">
        <f>'Raw Data'!L50</f>
        <v>2,598 (21.2%)</v>
      </c>
      <c r="D4" s="19"/>
      <c r="E4" s="19" t="str">
        <f>'Raw Data'!M50</f>
        <v>2,063 (21.1%)</v>
      </c>
      <c r="F4" s="19"/>
      <c r="G4" s="19" t="str">
        <f>'Raw Data'!N50</f>
        <v>535 (21.8%)</v>
      </c>
    </row>
    <row r="5" spans="2:7" ht="5" customHeight="1" x14ac:dyDescent="0.2">
      <c r="C5" s="9"/>
      <c r="D5" s="9"/>
      <c r="E5" s="9"/>
      <c r="F5" s="9"/>
      <c r="G5" s="9"/>
    </row>
    <row r="6" spans="2:7" x14ac:dyDescent="0.2">
      <c r="B6" s="20" t="s">
        <v>105</v>
      </c>
      <c r="C6" s="21"/>
      <c r="D6" s="21"/>
      <c r="E6" s="21"/>
      <c r="F6" s="21"/>
      <c r="G6" s="21"/>
    </row>
    <row r="7" spans="2:7" x14ac:dyDescent="0.2">
      <c r="B7" s="12" t="s">
        <v>67</v>
      </c>
      <c r="C7" s="9" t="str">
        <f>'Raw Data'!L3</f>
        <v>60.87 (13.5)</v>
      </c>
      <c r="D7" s="9"/>
      <c r="E7" s="9" t="str">
        <f>'Raw Data'!M3</f>
        <v>60.76 (13.5)</v>
      </c>
      <c r="F7" s="9"/>
      <c r="G7" s="9" t="str">
        <f>'Raw Data'!N3</f>
        <v>61.30 (13.4)</v>
      </c>
    </row>
    <row r="8" spans="2:7" x14ac:dyDescent="0.2">
      <c r="B8" s="12" t="s">
        <v>99</v>
      </c>
      <c r="C8" s="9" t="str">
        <f>'Raw Data'!L51</f>
        <v>7,800 (63.7%)</v>
      </c>
      <c r="D8" s="9"/>
      <c r="E8" s="9" t="str">
        <f>'Raw Data'!M51</f>
        <v>6,252 (63.8%)</v>
      </c>
      <c r="F8" s="9"/>
      <c r="G8" s="9" t="str">
        <f>'Raw Data'!N51</f>
        <v>1,548 (63.2%)</v>
      </c>
    </row>
    <row r="9" spans="2:7" x14ac:dyDescent="0.2">
      <c r="B9" s="12" t="s">
        <v>102</v>
      </c>
      <c r="C9" s="9" t="str">
        <f>'Raw Data'!L52</f>
        <v>9,240 (75.5%)</v>
      </c>
      <c r="D9" s="9"/>
      <c r="E9" s="9" t="str">
        <f>'Raw Data'!M52</f>
        <v>7,373 (75.3%)</v>
      </c>
      <c r="F9" s="9"/>
      <c r="G9" s="9" t="str">
        <f>'Raw Data'!N52</f>
        <v>1,867 (76.2%)</v>
      </c>
    </row>
    <row r="10" spans="2:7" x14ac:dyDescent="0.2">
      <c r="B10" s="12" t="s">
        <v>103</v>
      </c>
      <c r="C10" s="9" t="str">
        <f>'Raw Data'!L53</f>
        <v>8,520 (69.6%)</v>
      </c>
      <c r="D10" s="9"/>
      <c r="E10" s="9" t="str">
        <f>'Raw Data'!M53</f>
        <v>6,832 (69.8%)</v>
      </c>
      <c r="F10" s="9"/>
      <c r="G10" s="9" t="str">
        <f>'Raw Data'!N53</f>
        <v>1,688 (68.9%)</v>
      </c>
    </row>
    <row r="11" spans="2:7" x14ac:dyDescent="0.2">
      <c r="B11" s="12" t="s">
        <v>100</v>
      </c>
      <c r="C11" s="9" t="str">
        <f>'Raw Data'!L4</f>
        <v>6.24 (4.9)</v>
      </c>
      <c r="D11" s="9"/>
      <c r="E11" s="9" t="str">
        <f>'Raw Data'!M4</f>
        <v>6.26 (5.0)</v>
      </c>
      <c r="F11" s="9"/>
      <c r="G11" s="9" t="str">
        <f>'Raw Data'!N4</f>
        <v>6.14 (4.7)</v>
      </c>
    </row>
    <row r="12" spans="2:7" x14ac:dyDescent="0.2">
      <c r="B12" s="12" t="s">
        <v>98</v>
      </c>
      <c r="C12" s="9"/>
      <c r="D12" s="9"/>
      <c r="E12" s="9"/>
      <c r="F12" s="9"/>
      <c r="G12" s="9"/>
    </row>
    <row r="13" spans="2:7" x14ac:dyDescent="0.2">
      <c r="B13" s="13" t="s">
        <v>58</v>
      </c>
      <c r="C13" s="9" t="str">
        <f>'Raw Data'!L54</f>
        <v>715 (5.8%)</v>
      </c>
      <c r="D13" s="9"/>
      <c r="E13" s="9" t="str">
        <f>'Raw Data'!M54</f>
        <v>569 (5.8%)</v>
      </c>
      <c r="F13" s="9"/>
      <c r="G13" s="9" t="str">
        <f>'Raw Data'!N54</f>
        <v>146 (6.0%)</v>
      </c>
    </row>
    <row r="14" spans="2:7" x14ac:dyDescent="0.2">
      <c r="B14" s="13" t="str">
        <f>'Raw Data'!K55</f>
        <v>Discharge</v>
      </c>
      <c r="C14" s="9" t="str">
        <f>'Raw Data'!L55</f>
        <v>10,580 (86.4%)</v>
      </c>
      <c r="D14" s="9"/>
      <c r="E14" s="9" t="str">
        <f>'Raw Data'!M55</f>
        <v>8,501 (86.8%)</v>
      </c>
      <c r="F14" s="9"/>
      <c r="G14" s="9" t="str">
        <f>'Raw Data'!N55</f>
        <v>2,079 (84.9%)</v>
      </c>
    </row>
    <row r="15" spans="2:7" x14ac:dyDescent="0.2">
      <c r="B15" s="13" t="str">
        <f>'Raw Data'!K56</f>
        <v>Expiry</v>
      </c>
      <c r="C15" s="9" t="str">
        <f>'Raw Data'!L56</f>
        <v>948 (7.7%)</v>
      </c>
      <c r="D15" s="9"/>
      <c r="E15" s="9" t="str">
        <f>'Raw Data'!M56</f>
        <v>724 (7.4%)</v>
      </c>
      <c r="F15" s="9"/>
      <c r="G15" s="9" t="str">
        <f>'Raw Data'!N56</f>
        <v>224 (9.1%)</v>
      </c>
    </row>
    <row r="16" spans="2:7" ht="5" customHeight="1" x14ac:dyDescent="0.2">
      <c r="B16" s="14"/>
      <c r="C16" s="9"/>
      <c r="D16" s="9"/>
      <c r="E16" s="9"/>
      <c r="F16" s="9"/>
      <c r="G16" s="9"/>
    </row>
    <row r="17" spans="2:7" x14ac:dyDescent="0.2">
      <c r="B17" s="20" t="s">
        <v>104</v>
      </c>
      <c r="C17" s="19"/>
      <c r="D17" s="19"/>
      <c r="E17" s="19"/>
      <c r="F17" s="19"/>
      <c r="G17" s="19"/>
    </row>
    <row r="18" spans="2:7" x14ac:dyDescent="0.2">
      <c r="B18" s="12" t="s">
        <v>108</v>
      </c>
      <c r="C18" s="9" t="str">
        <f>'Raw Data'!L14</f>
        <v>663 (5.4%)</v>
      </c>
      <c r="D18" s="9"/>
      <c r="E18" s="9" t="str">
        <f>'Raw Data'!M14</f>
        <v>527 (5.4%)</v>
      </c>
      <c r="F18" s="9"/>
      <c r="G18" s="9" t="str">
        <f>'Raw Data'!N14</f>
        <v>136 (5.6%)</v>
      </c>
    </row>
    <row r="19" spans="2:7" x14ac:dyDescent="0.2">
      <c r="B19" s="12" t="s">
        <v>109</v>
      </c>
      <c r="C19" s="9" t="str">
        <f>'Raw Data'!L15</f>
        <v>874 (7.1%)</v>
      </c>
      <c r="D19" s="9"/>
      <c r="E19" s="9" t="str">
        <f>'Raw Data'!M15</f>
        <v>698 (7.1%)</v>
      </c>
      <c r="F19" s="9"/>
      <c r="G19" s="9" t="str">
        <f>'Raw Data'!N15</f>
        <v>176 (7.2%)</v>
      </c>
    </row>
    <row r="20" spans="2:7" ht="16" thickBot="1" x14ac:dyDescent="0.25">
      <c r="B20" s="16" t="s">
        <v>68</v>
      </c>
      <c r="C20" s="17" t="str">
        <f>'Raw Data'!L16</f>
        <v>3,959 (32.3%)</v>
      </c>
      <c r="D20" s="17"/>
      <c r="E20" s="17" t="str">
        <f>'Raw Data'!M16</f>
        <v>3,148 (32.1%)</v>
      </c>
      <c r="F20" s="17"/>
      <c r="G20" s="17" t="str">
        <f>'Raw Data'!N16</f>
        <v>811 (33.1%)</v>
      </c>
    </row>
    <row r="21" spans="2:7" ht="16" thickTop="1" x14ac:dyDescent="0.2">
      <c r="C21" s="9"/>
      <c r="D21" s="9"/>
      <c r="E21" s="9"/>
      <c r="F21" s="9"/>
      <c r="G21" s="9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"/>
  <sheetViews>
    <sheetView topLeftCell="F1" workbookViewId="0">
      <selection activeCell="P24" sqref="P24"/>
    </sheetView>
  </sheetViews>
  <sheetFormatPr baseColWidth="10" defaultColWidth="8.83203125" defaultRowHeight="15" x14ac:dyDescent="0.2"/>
  <cols>
    <col min="1" max="1" width="26" bestFit="1" customWidth="1"/>
    <col min="2" max="2" width="14.5" bestFit="1" customWidth="1"/>
    <col min="3" max="3" width="12.1640625" bestFit="1" customWidth="1"/>
    <col min="4" max="4" width="18" bestFit="1" customWidth="1"/>
    <col min="5" max="5" width="14.33203125" bestFit="1" customWidth="1"/>
    <col min="6" max="6" width="14.83203125" bestFit="1" customWidth="1"/>
    <col min="7" max="7" width="12.1640625" bestFit="1" customWidth="1"/>
    <col min="11" max="11" width="26.1640625" bestFit="1" customWidth="1"/>
    <col min="12" max="14" width="12.5" style="5" bestFit="1" customWidth="1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3"/>
      <c r="K1" s="3"/>
      <c r="L1" s="1" t="s">
        <v>61</v>
      </c>
      <c r="M1" s="1" t="s">
        <v>63</v>
      </c>
      <c r="N1" s="1" t="s">
        <v>64</v>
      </c>
      <c r="O1" s="3"/>
    </row>
    <row r="2" spans="1:15" x14ac:dyDescent="0.2">
      <c r="A2" t="s">
        <v>7</v>
      </c>
      <c r="B2">
        <v>60.869149718206351</v>
      </c>
      <c r="C2">
        <v>13.50031426915063</v>
      </c>
      <c r="D2">
        <v>60.76148662446397</v>
      </c>
      <c r="E2">
        <v>13.528360039200029</v>
      </c>
      <c r="F2">
        <v>61.299714169048599</v>
      </c>
      <c r="G2">
        <v>13.381652792320351</v>
      </c>
      <c r="J2" s="4"/>
      <c r="K2" s="4"/>
      <c r="L2" s="2" t="s">
        <v>62</v>
      </c>
      <c r="M2" s="2" t="s">
        <v>65</v>
      </c>
      <c r="N2" s="2" t="s">
        <v>66</v>
      </c>
      <c r="O2" s="4"/>
    </row>
    <row r="3" spans="1:15" x14ac:dyDescent="0.2">
      <c r="A3" t="s">
        <v>8</v>
      </c>
      <c r="B3">
        <v>6.2385036347300584</v>
      </c>
      <c r="C3">
        <v>4.9257148717481609</v>
      </c>
      <c r="D3">
        <v>6.2643455176638794</v>
      </c>
      <c r="E3">
        <v>4.9801260233339546</v>
      </c>
      <c r="F3">
        <v>6.1351572070232754</v>
      </c>
      <c r="G3">
        <v>4.7013879436395003</v>
      </c>
      <c r="K3" t="str">
        <f>UPPER(LEFT(A2,1))&amp;LOWER(RIGHT(A2,LEN(A2)-1))</f>
        <v>Age</v>
      </c>
      <c r="L3" s="5" t="str">
        <f>_xlfn.CONCAT(TEXT(B2,"0.00"), " (", TEXT(C2, "0.0"), ")")</f>
        <v>60.87 (13.5)</v>
      </c>
      <c r="M3" s="5" t="str">
        <f>_xlfn.CONCAT(TEXT(D2,"0.00"), " (", TEXT(E2, "0.0"), ")")</f>
        <v>60.76 (13.5)</v>
      </c>
      <c r="N3" s="5" t="str">
        <f>_xlfn.CONCAT(TEXT(F2,"0.00"), " (", TEXT(G2, "0.0"), ")")</f>
        <v>61.30 (13.4)</v>
      </c>
    </row>
    <row r="4" spans="1:15" x14ac:dyDescent="0.2">
      <c r="A4" t="s">
        <v>9</v>
      </c>
      <c r="B4">
        <v>3.730049824389444</v>
      </c>
      <c r="C4">
        <v>3.9607906608208752</v>
      </c>
      <c r="D4">
        <v>3.745660608535835</v>
      </c>
      <c r="E4">
        <v>4.0023152772439667</v>
      </c>
      <c r="F4">
        <v>3.6676194365046939</v>
      </c>
      <c r="G4">
        <v>3.7903300930907422</v>
      </c>
      <c r="K4" t="str">
        <f t="shared" ref="K4:K55" si="0">UPPER(LEFT(A3,1))&amp;LOWER(RIGHT(A3,LEN(A3)-1))</f>
        <v>Duration_of_stay</v>
      </c>
      <c r="L4" s="5" t="str">
        <f t="shared" ref="L4:L13" si="1">_xlfn.CONCAT(TEXT(B3,"0.00"), " (", TEXT(C3, "0.0"), ")")</f>
        <v>6.24 (4.9)</v>
      </c>
      <c r="M4" s="5" t="str">
        <f t="shared" ref="M4:M13" si="2">_xlfn.CONCAT(TEXT(D3,"0.00"), " (", TEXT(E3, "0.0"), ")")</f>
        <v>6.26 (5.0)</v>
      </c>
      <c r="N4" s="5" t="str">
        <f t="shared" ref="N4:N13" si="3">_xlfn.CONCAT(TEXT(F3,"0.00"), " (", TEXT(G3, "0.0"), ")")</f>
        <v>6.14 (4.7)</v>
      </c>
    </row>
    <row r="5" spans="1:15" x14ac:dyDescent="0.2">
      <c r="A5" t="s">
        <v>10</v>
      </c>
      <c r="B5">
        <v>12.350842113860979</v>
      </c>
      <c r="C5">
        <v>2.3229200567569799</v>
      </c>
      <c r="D5">
        <v>12.35884214825403</v>
      </c>
      <c r="E5">
        <v>2.3271617433772902</v>
      </c>
      <c r="F5">
        <v>12.31884850959575</v>
      </c>
      <c r="G5">
        <v>2.3060739236854619</v>
      </c>
      <c r="K5" t="str">
        <f t="shared" si="0"/>
        <v>Duration_of_intensive_unit_stay</v>
      </c>
      <c r="L5" s="5" t="str">
        <f t="shared" si="1"/>
        <v>3.73 (4.0)</v>
      </c>
      <c r="M5" s="5" t="str">
        <f t="shared" si="2"/>
        <v>3.75 (4.0)</v>
      </c>
      <c r="N5" s="5" t="str">
        <f t="shared" si="3"/>
        <v>3.67 (3.8)</v>
      </c>
    </row>
    <row r="6" spans="1:15" x14ac:dyDescent="0.2">
      <c r="A6" t="s">
        <v>11</v>
      </c>
      <c r="B6">
        <v>11.64445869476436</v>
      </c>
      <c r="C6">
        <v>7.8478066578006924</v>
      </c>
      <c r="D6">
        <v>11.609419032060449</v>
      </c>
      <c r="E6">
        <v>7.1013625585747011</v>
      </c>
      <c r="F6">
        <v>11.784588730093921</v>
      </c>
      <c r="G6">
        <v>10.30670200403619</v>
      </c>
      <c r="K6" t="str">
        <f t="shared" si="0"/>
        <v>Hb</v>
      </c>
      <c r="L6" s="5" t="str">
        <f t="shared" si="1"/>
        <v>12.35 (2.3)</v>
      </c>
      <c r="M6" s="5" t="str">
        <f t="shared" si="2"/>
        <v>12.36 (2.3)</v>
      </c>
      <c r="N6" s="5" t="str">
        <f t="shared" si="3"/>
        <v>12.32 (2.3)</v>
      </c>
    </row>
    <row r="7" spans="1:15" x14ac:dyDescent="0.2">
      <c r="A7" t="s">
        <v>12</v>
      </c>
      <c r="B7">
        <v>237.1841917830597</v>
      </c>
      <c r="C7">
        <v>102.8891124455505</v>
      </c>
      <c r="D7">
        <v>237.93944864202581</v>
      </c>
      <c r="E7">
        <v>102.8733825479914</v>
      </c>
      <c r="F7">
        <v>234.16378113515711</v>
      </c>
      <c r="G7">
        <v>102.9176027928109</v>
      </c>
      <c r="K7" t="str">
        <f t="shared" si="0"/>
        <v>Tlc</v>
      </c>
      <c r="L7" s="5" t="str">
        <f t="shared" si="1"/>
        <v>11.64 (7.8)</v>
      </c>
      <c r="M7" s="5" t="str">
        <f t="shared" si="2"/>
        <v>11.61 (7.1)</v>
      </c>
      <c r="N7" s="5" t="str">
        <f t="shared" si="3"/>
        <v>11.78 (10.3)</v>
      </c>
    </row>
    <row r="8" spans="1:15" x14ac:dyDescent="0.2">
      <c r="A8" t="s">
        <v>13</v>
      </c>
      <c r="B8">
        <v>161.7134035775546</v>
      </c>
      <c r="C8">
        <v>82.752253478962714</v>
      </c>
      <c r="D8">
        <v>161.81070042883391</v>
      </c>
      <c r="E8">
        <v>83.163185208981915</v>
      </c>
      <c r="F8">
        <v>161.32429563086981</v>
      </c>
      <c r="G8">
        <v>81.103612431961892</v>
      </c>
      <c r="K8" t="str">
        <f t="shared" si="0"/>
        <v>Platelets</v>
      </c>
      <c r="L8" s="5" t="str">
        <f t="shared" si="1"/>
        <v>237.18 (102.9)</v>
      </c>
      <c r="M8" s="5" t="str">
        <f t="shared" si="2"/>
        <v>237.94 (102.9)</v>
      </c>
      <c r="N8" s="5" t="str">
        <f t="shared" si="3"/>
        <v>234.16 (102.9)</v>
      </c>
    </row>
    <row r="9" spans="1:15" x14ac:dyDescent="0.2">
      <c r="A9" t="s">
        <v>14</v>
      </c>
      <c r="B9">
        <v>47.914180347953959</v>
      </c>
      <c r="C9">
        <v>40.132188990370061</v>
      </c>
      <c r="D9">
        <v>47.612090055135802</v>
      </c>
      <c r="E9">
        <v>39.688801057860339</v>
      </c>
      <c r="F9">
        <v>49.122294814209859</v>
      </c>
      <c r="G9">
        <v>41.845028161338099</v>
      </c>
      <c r="K9" t="str">
        <f t="shared" si="0"/>
        <v>Glucose</v>
      </c>
      <c r="L9" s="5" t="str">
        <f t="shared" si="1"/>
        <v>161.71 (82.8)</v>
      </c>
      <c r="M9" s="5" t="str">
        <f t="shared" si="2"/>
        <v>161.81 (83.2)</v>
      </c>
      <c r="N9" s="5" t="str">
        <f t="shared" si="3"/>
        <v>161.32 (81.1)</v>
      </c>
    </row>
    <row r="10" spans="1:15" x14ac:dyDescent="0.2">
      <c r="A10" t="s">
        <v>15</v>
      </c>
      <c r="B10">
        <v>1.3056406109613661</v>
      </c>
      <c r="C10">
        <v>1.174564825533851</v>
      </c>
      <c r="D10">
        <v>1.3066002654686539</v>
      </c>
      <c r="E10">
        <v>1.192288708641605</v>
      </c>
      <c r="F10">
        <v>1.3018027766435281</v>
      </c>
      <c r="G10">
        <v>1.1010591242779291</v>
      </c>
      <c r="K10" t="str">
        <f t="shared" si="0"/>
        <v>Urea</v>
      </c>
      <c r="L10" s="5" t="str">
        <f t="shared" si="1"/>
        <v>47.91 (40.1)</v>
      </c>
      <c r="M10" s="5" t="str">
        <f t="shared" si="2"/>
        <v>47.61 (39.7)</v>
      </c>
      <c r="N10" s="5" t="str">
        <f t="shared" si="3"/>
        <v>49.12 (41.8)</v>
      </c>
    </row>
    <row r="11" spans="1:15" x14ac:dyDescent="0.2">
      <c r="A11" t="s">
        <v>16</v>
      </c>
      <c r="B11">
        <v>485.65078003757242</v>
      </c>
      <c r="C11">
        <v>724.28764792841821</v>
      </c>
      <c r="D11">
        <v>482.90037778231527</v>
      </c>
      <c r="E11">
        <v>724.64193487409091</v>
      </c>
      <c r="F11">
        <v>496.65014291547561</v>
      </c>
      <c r="G11">
        <v>722.9121895669831</v>
      </c>
      <c r="K11" t="str">
        <f t="shared" si="0"/>
        <v>Creatinine</v>
      </c>
      <c r="L11" s="5" t="str">
        <f t="shared" si="1"/>
        <v>1.31 (1.2)</v>
      </c>
      <c r="M11" s="5" t="str">
        <f t="shared" si="2"/>
        <v>1.31 (1.2)</v>
      </c>
      <c r="N11" s="5" t="str">
        <f t="shared" si="3"/>
        <v>1.30 (1.1)</v>
      </c>
    </row>
    <row r="12" spans="1:15" x14ac:dyDescent="0.2">
      <c r="A12" t="s">
        <v>17</v>
      </c>
      <c r="B12">
        <v>44.74315118843419</v>
      </c>
      <c r="C12">
        <v>13.350434514188089</v>
      </c>
      <c r="D12">
        <v>44.888809475188893</v>
      </c>
      <c r="E12">
        <v>13.28608891418401</v>
      </c>
      <c r="F12">
        <v>44.160636994691728</v>
      </c>
      <c r="G12">
        <v>13.59187397514272</v>
      </c>
      <c r="K12" t="str">
        <f t="shared" si="0"/>
        <v>Bnp</v>
      </c>
      <c r="L12" s="5" t="str">
        <f t="shared" si="1"/>
        <v>485.65 (724.3)</v>
      </c>
      <c r="M12" s="5" t="str">
        <f t="shared" si="2"/>
        <v>482.90 (724.6)</v>
      </c>
      <c r="N12" s="5" t="str">
        <f t="shared" si="3"/>
        <v>496.65 (722.9)</v>
      </c>
    </row>
    <row r="13" spans="1:15" x14ac:dyDescent="0.2">
      <c r="A13" t="s">
        <v>18</v>
      </c>
      <c r="B13">
        <v>663</v>
      </c>
      <c r="C13">
        <v>5.4153393776035293E-2</v>
      </c>
      <c r="D13">
        <v>527</v>
      </c>
      <c r="E13">
        <v>5.3808454155605472E-2</v>
      </c>
      <c r="F13">
        <v>136</v>
      </c>
      <c r="G13">
        <v>5.5532870559412008E-2</v>
      </c>
      <c r="K13" t="str">
        <f t="shared" si="0"/>
        <v>Ef</v>
      </c>
      <c r="L13" s="5" t="str">
        <f t="shared" si="1"/>
        <v>44.74 (13.4)</v>
      </c>
      <c r="M13" s="5" t="str">
        <f t="shared" si="2"/>
        <v>44.89 (13.3)</v>
      </c>
      <c r="N13" s="5" t="str">
        <f t="shared" si="3"/>
        <v>44.16 (13.6)</v>
      </c>
    </row>
    <row r="14" spans="1:15" x14ac:dyDescent="0.2">
      <c r="A14" t="s">
        <v>19</v>
      </c>
      <c r="B14">
        <v>874</v>
      </c>
      <c r="C14">
        <v>7.1387731765090251E-2</v>
      </c>
      <c r="D14">
        <v>698</v>
      </c>
      <c r="E14">
        <v>7.1268123340820916E-2</v>
      </c>
      <c r="F14">
        <v>176</v>
      </c>
      <c r="G14">
        <v>7.1866067782768481E-2</v>
      </c>
      <c r="K14" t="str">
        <f t="shared" si="0"/>
        <v>Smoking</v>
      </c>
      <c r="L14" s="5" t="str">
        <f>_xlfn.CONCAT(TEXT(B13,"#,###"), " (", TEXT(C13, "0.0%"), ")")</f>
        <v>663 (5.4%)</v>
      </c>
      <c r="M14" s="5" t="str">
        <f>_xlfn.CONCAT(TEXT(D13,"#,###"), " (", TEXT(E13, "0.0%"), ")")</f>
        <v>527 (5.4%)</v>
      </c>
      <c r="N14" s="5" t="str">
        <f>_xlfn.CONCAT(TEXT(F13,"#,###"), " (", TEXT(G13, "0.0%"), ")")</f>
        <v>136 (5.6%)</v>
      </c>
    </row>
    <row r="15" spans="1:15" x14ac:dyDescent="0.2">
      <c r="A15" t="s">
        <v>20</v>
      </c>
      <c r="B15">
        <v>3959</v>
      </c>
      <c r="C15">
        <v>0.32336845544392712</v>
      </c>
      <c r="D15">
        <v>3148</v>
      </c>
      <c r="E15">
        <v>0.32142127833367368</v>
      </c>
      <c r="F15">
        <v>811</v>
      </c>
      <c r="G15">
        <v>0.33115557370355247</v>
      </c>
      <c r="K15" t="str">
        <f t="shared" si="0"/>
        <v>Alcohol</v>
      </c>
      <c r="L15" s="5" t="str">
        <f t="shared" ref="L15:L56" si="4">_xlfn.CONCAT(TEXT(B14,"#,###"), " (", TEXT(C14, "0.0%"), ")")</f>
        <v>874 (7.1%)</v>
      </c>
      <c r="M15" s="5" t="str">
        <f t="shared" ref="M15:M56" si="5">_xlfn.CONCAT(TEXT(D14,"#,###"), " (", TEXT(E14, "0.0%"), ")")</f>
        <v>698 (7.1%)</v>
      </c>
      <c r="N15" s="5" t="str">
        <f t="shared" ref="N15:N56" si="6">_xlfn.CONCAT(TEXT(F14,"#,###"), " (", TEXT(G14, "0.0%"), ")")</f>
        <v>176 (7.2%)</v>
      </c>
    </row>
    <row r="16" spans="1:15" x14ac:dyDescent="0.2">
      <c r="A16" t="s">
        <v>21</v>
      </c>
      <c r="B16">
        <v>5827</v>
      </c>
      <c r="C16">
        <v>0.47594543820958918</v>
      </c>
      <c r="D16">
        <v>4668</v>
      </c>
      <c r="E16">
        <v>0.47661833775781087</v>
      </c>
      <c r="F16">
        <v>1159</v>
      </c>
      <c r="G16">
        <v>0.47325438954675381</v>
      </c>
      <c r="K16" t="str">
        <f t="shared" si="0"/>
        <v>Dm</v>
      </c>
      <c r="L16" s="5" t="str">
        <f t="shared" si="4"/>
        <v>3,959 (32.3%)</v>
      </c>
      <c r="M16" s="5" t="str">
        <f t="shared" si="5"/>
        <v>3,148 (32.1%)</v>
      </c>
      <c r="N16" s="5" t="str">
        <f t="shared" si="6"/>
        <v>811 (33.1%)</v>
      </c>
    </row>
    <row r="17" spans="1:14" x14ac:dyDescent="0.2">
      <c r="A17" t="s">
        <v>22</v>
      </c>
      <c r="B17">
        <v>8019</v>
      </c>
      <c r="C17">
        <v>0.65498652291105119</v>
      </c>
      <c r="D17">
        <v>6413</v>
      </c>
      <c r="E17">
        <v>0.6547886461098632</v>
      </c>
      <c r="F17">
        <v>1606</v>
      </c>
      <c r="G17">
        <v>0.65577786851776232</v>
      </c>
      <c r="K17" t="str">
        <f t="shared" si="0"/>
        <v>Htn</v>
      </c>
      <c r="L17" s="5" t="str">
        <f t="shared" si="4"/>
        <v>5,827 (47.6%)</v>
      </c>
      <c r="M17" s="5" t="str">
        <f t="shared" si="5"/>
        <v>4,668 (47.7%)</v>
      </c>
      <c r="N17" s="5" t="str">
        <f t="shared" si="6"/>
        <v>1,159 (47.3%)</v>
      </c>
    </row>
    <row r="18" spans="1:14" x14ac:dyDescent="0.2">
      <c r="A18" t="s">
        <v>23</v>
      </c>
      <c r="B18">
        <v>1771</v>
      </c>
      <c r="C18">
        <v>0.14465408805031449</v>
      </c>
      <c r="D18">
        <v>1361</v>
      </c>
      <c r="E18">
        <v>0.1389626301817439</v>
      </c>
      <c r="F18">
        <v>410</v>
      </c>
      <c r="G18">
        <v>0.1674152715394038</v>
      </c>
      <c r="K18" t="str">
        <f t="shared" si="0"/>
        <v>Cad</v>
      </c>
      <c r="L18" s="5" t="str">
        <f t="shared" si="4"/>
        <v>8,019 (65.5%)</v>
      </c>
      <c r="M18" s="5" t="str">
        <f t="shared" si="5"/>
        <v>6,413 (65.5%)</v>
      </c>
      <c r="N18" s="5" t="str">
        <f t="shared" si="6"/>
        <v>1,606 (65.6%)</v>
      </c>
    </row>
    <row r="19" spans="1:14" x14ac:dyDescent="0.2">
      <c r="A19" t="s">
        <v>24</v>
      </c>
      <c r="B19">
        <v>1081</v>
      </c>
      <c r="C19">
        <v>8.8295352446295841E-2</v>
      </c>
      <c r="D19">
        <v>857</v>
      </c>
      <c r="E19">
        <v>8.750255258321421E-2</v>
      </c>
      <c r="F19">
        <v>224</v>
      </c>
      <c r="G19">
        <v>9.1465904450796248E-2</v>
      </c>
      <c r="K19" t="str">
        <f t="shared" si="0"/>
        <v>Prior_cmp</v>
      </c>
      <c r="L19" s="5" t="str">
        <f t="shared" si="4"/>
        <v>1,771 (14.5%)</v>
      </c>
      <c r="M19" s="5" t="str">
        <f t="shared" si="5"/>
        <v>1,361 (13.9%)</v>
      </c>
      <c r="N19" s="5" t="str">
        <f t="shared" si="6"/>
        <v>410 (16.7%)</v>
      </c>
    </row>
    <row r="20" spans="1:14" x14ac:dyDescent="0.2">
      <c r="A20" t="s">
        <v>25</v>
      </c>
      <c r="B20">
        <v>2586</v>
      </c>
      <c r="C20">
        <v>0.21122273952462631</v>
      </c>
      <c r="D20">
        <v>2079</v>
      </c>
      <c r="E20">
        <v>0.21227282009393511</v>
      </c>
      <c r="F20">
        <v>507</v>
      </c>
      <c r="G20">
        <v>0.20702327480604329</v>
      </c>
      <c r="K20" t="str">
        <f t="shared" si="0"/>
        <v>Ckd</v>
      </c>
      <c r="L20" s="5" t="str">
        <f t="shared" si="4"/>
        <v>1,081 (8.8%)</v>
      </c>
      <c r="M20" s="5" t="str">
        <f t="shared" si="5"/>
        <v>857 (8.8%)</v>
      </c>
      <c r="N20" s="5" t="str">
        <f t="shared" si="6"/>
        <v>224 (9.1%)</v>
      </c>
    </row>
    <row r="21" spans="1:14" x14ac:dyDescent="0.2">
      <c r="A21" t="s">
        <v>26</v>
      </c>
      <c r="B21">
        <v>215</v>
      </c>
      <c r="C21">
        <v>1.7561055296904351E-2</v>
      </c>
      <c r="D21">
        <v>169</v>
      </c>
      <c r="E21">
        <v>1.725546252807842E-2</v>
      </c>
      <c r="F21">
        <v>46</v>
      </c>
      <c r="G21">
        <v>1.8783176806859939E-2</v>
      </c>
      <c r="K21" t="str">
        <f t="shared" si="0"/>
        <v>Raised_cardiac_enzymes</v>
      </c>
      <c r="L21" s="5" t="str">
        <f t="shared" si="4"/>
        <v>2,586 (21.1%)</v>
      </c>
      <c r="M21" s="5" t="str">
        <f t="shared" si="5"/>
        <v>2,079 (21.2%)</v>
      </c>
      <c r="N21" s="5" t="str">
        <f t="shared" si="6"/>
        <v>507 (20.7%)</v>
      </c>
    </row>
    <row r="22" spans="1:14" x14ac:dyDescent="0.2">
      <c r="A22" t="s">
        <v>27</v>
      </c>
      <c r="B22">
        <v>2029</v>
      </c>
      <c r="C22">
        <v>0.16572735440659969</v>
      </c>
      <c r="D22">
        <v>1636</v>
      </c>
      <c r="E22">
        <v>0.16704104553808449</v>
      </c>
      <c r="F22">
        <v>393</v>
      </c>
      <c r="G22">
        <v>0.1604736627194773</v>
      </c>
      <c r="K22" t="str">
        <f t="shared" si="0"/>
        <v>Severe_anaemia</v>
      </c>
      <c r="L22" s="5" t="str">
        <f t="shared" si="4"/>
        <v>215 (1.8%)</v>
      </c>
      <c r="M22" s="5" t="str">
        <f t="shared" si="5"/>
        <v>169 (1.7%)</v>
      </c>
      <c r="N22" s="5" t="str">
        <f t="shared" si="6"/>
        <v>46 (1.9%)</v>
      </c>
    </row>
    <row r="23" spans="1:14" x14ac:dyDescent="0.2">
      <c r="A23" t="s">
        <v>28</v>
      </c>
      <c r="B23">
        <v>1080</v>
      </c>
      <c r="C23">
        <v>8.8213673119333494E-2</v>
      </c>
      <c r="D23">
        <v>861</v>
      </c>
      <c r="E23">
        <v>8.7910965897488258E-2</v>
      </c>
      <c r="F23">
        <v>219</v>
      </c>
      <c r="G23">
        <v>8.942425479787669E-2</v>
      </c>
      <c r="K23" t="str">
        <f t="shared" si="0"/>
        <v>Anaemia</v>
      </c>
      <c r="L23" s="5" t="str">
        <f t="shared" si="4"/>
        <v>2,029 (16.6%)</v>
      </c>
      <c r="M23" s="5" t="str">
        <f t="shared" si="5"/>
        <v>1,636 (16.7%)</v>
      </c>
      <c r="N23" s="5" t="str">
        <f t="shared" si="6"/>
        <v>393 (16.0%)</v>
      </c>
    </row>
    <row r="24" spans="1:14" x14ac:dyDescent="0.2">
      <c r="A24" t="s">
        <v>29</v>
      </c>
      <c r="B24">
        <v>4682</v>
      </c>
      <c r="C24">
        <v>0.38242260883770318</v>
      </c>
      <c r="D24">
        <v>3732</v>
      </c>
      <c r="E24">
        <v>0.38104962221768429</v>
      </c>
      <c r="F24">
        <v>950</v>
      </c>
      <c r="G24">
        <v>0.38791343405471618</v>
      </c>
      <c r="K24" t="str">
        <f t="shared" si="0"/>
        <v>Stable_angina</v>
      </c>
      <c r="L24" s="5" t="str">
        <f t="shared" si="4"/>
        <v>1,080 (8.8%)</v>
      </c>
      <c r="M24" s="5" t="str">
        <f t="shared" si="5"/>
        <v>861 (8.8%)</v>
      </c>
      <c r="N24" s="5" t="str">
        <f t="shared" si="6"/>
        <v>219 (8.9%)</v>
      </c>
    </row>
    <row r="25" spans="1:14" x14ac:dyDescent="0.2">
      <c r="A25" t="s">
        <v>30</v>
      </c>
      <c r="B25">
        <v>1865</v>
      </c>
      <c r="C25">
        <v>0.15233194478477499</v>
      </c>
      <c r="D25">
        <v>1471</v>
      </c>
      <c r="E25">
        <v>0.15019399632428021</v>
      </c>
      <c r="F25">
        <v>394</v>
      </c>
      <c r="G25">
        <v>0.16088199265006131</v>
      </c>
      <c r="K25" t="str">
        <f t="shared" si="0"/>
        <v>Acs</v>
      </c>
      <c r="L25" s="5" t="str">
        <f t="shared" si="4"/>
        <v>4,682 (38.2%)</v>
      </c>
      <c r="M25" s="5" t="str">
        <f t="shared" si="5"/>
        <v>3,732 (38.1%)</v>
      </c>
      <c r="N25" s="5" t="str">
        <f t="shared" si="6"/>
        <v>950 (38.8%)</v>
      </c>
    </row>
    <row r="26" spans="1:14" x14ac:dyDescent="0.2">
      <c r="A26" t="s">
        <v>31</v>
      </c>
      <c r="B26">
        <v>353</v>
      </c>
      <c r="C26">
        <v>2.8832802417708081E-2</v>
      </c>
      <c r="D26">
        <v>293</v>
      </c>
      <c r="E26">
        <v>2.9916275270573819E-2</v>
      </c>
      <c r="F26">
        <v>60</v>
      </c>
      <c r="G26">
        <v>2.4499795835034709E-2</v>
      </c>
      <c r="K26" t="str">
        <f t="shared" si="0"/>
        <v>Stemi</v>
      </c>
      <c r="L26" s="5" t="str">
        <f t="shared" si="4"/>
        <v>1,865 (15.2%)</v>
      </c>
      <c r="M26" s="5" t="str">
        <f t="shared" si="5"/>
        <v>1,471 (15.0%)</v>
      </c>
      <c r="N26" s="5" t="str">
        <f t="shared" si="6"/>
        <v>394 (16.1%)</v>
      </c>
    </row>
    <row r="27" spans="1:14" x14ac:dyDescent="0.2">
      <c r="A27" t="s">
        <v>32</v>
      </c>
      <c r="B27">
        <v>3322</v>
      </c>
      <c r="C27">
        <v>0.27133872416891291</v>
      </c>
      <c r="D27">
        <v>2632</v>
      </c>
      <c r="E27">
        <v>0.26873596079232182</v>
      </c>
      <c r="F27">
        <v>690</v>
      </c>
      <c r="G27">
        <v>0.28174765210289909</v>
      </c>
      <c r="K27" t="str">
        <f t="shared" si="0"/>
        <v>Atypical_chest_pain</v>
      </c>
      <c r="L27" s="5" t="str">
        <f t="shared" si="4"/>
        <v>353 (2.9%)</v>
      </c>
      <c r="M27" s="5" t="str">
        <f t="shared" si="5"/>
        <v>293 (3.0%)</v>
      </c>
      <c r="N27" s="5" t="str">
        <f t="shared" si="6"/>
        <v>60 (2.4%)</v>
      </c>
    </row>
    <row r="28" spans="1:14" x14ac:dyDescent="0.2">
      <c r="A28" t="s">
        <v>33</v>
      </c>
      <c r="B28">
        <v>1801</v>
      </c>
      <c r="C28">
        <v>0.14710446785918491</v>
      </c>
      <c r="D28">
        <v>1405</v>
      </c>
      <c r="E28">
        <v>0.1434551766387584</v>
      </c>
      <c r="F28">
        <v>396</v>
      </c>
      <c r="G28">
        <v>0.16169865251122911</v>
      </c>
      <c r="K28" t="str">
        <f t="shared" si="0"/>
        <v>Heart_failure</v>
      </c>
      <c r="L28" s="5" t="str">
        <f t="shared" si="4"/>
        <v>3,322 (27.1%)</v>
      </c>
      <c r="M28" s="5" t="str">
        <f t="shared" si="5"/>
        <v>2,632 (26.9%)</v>
      </c>
      <c r="N28" s="5" t="str">
        <f t="shared" si="6"/>
        <v>690 (28.2%)</v>
      </c>
    </row>
    <row r="29" spans="1:14" x14ac:dyDescent="0.2">
      <c r="A29" t="s">
        <v>34</v>
      </c>
      <c r="B29">
        <v>1530</v>
      </c>
      <c r="C29">
        <v>0.12496937025238911</v>
      </c>
      <c r="D29">
        <v>1235</v>
      </c>
      <c r="E29">
        <v>0.12609761078211151</v>
      </c>
      <c r="F29">
        <v>295</v>
      </c>
      <c r="G29">
        <v>0.12045732952225401</v>
      </c>
      <c r="K29" t="str">
        <f t="shared" si="0"/>
        <v>Hfref</v>
      </c>
      <c r="L29" s="5" t="str">
        <f t="shared" si="4"/>
        <v>1,801 (14.7%)</v>
      </c>
      <c r="M29" s="5" t="str">
        <f t="shared" si="5"/>
        <v>1,405 (14.3%)</v>
      </c>
      <c r="N29" s="5" t="str">
        <f t="shared" si="6"/>
        <v>396 (16.2%)</v>
      </c>
    </row>
    <row r="30" spans="1:14" x14ac:dyDescent="0.2">
      <c r="A30" t="s">
        <v>35</v>
      </c>
      <c r="B30">
        <v>426</v>
      </c>
      <c r="C30">
        <v>3.4795393285959333E-2</v>
      </c>
      <c r="D30">
        <v>325</v>
      </c>
      <c r="E30">
        <v>3.3183581784766193E-2</v>
      </c>
      <c r="F30">
        <v>101</v>
      </c>
      <c r="G30">
        <v>4.1241322988975093E-2</v>
      </c>
      <c r="K30" t="str">
        <f t="shared" si="0"/>
        <v>Hfnef</v>
      </c>
      <c r="L30" s="5" t="str">
        <f t="shared" si="4"/>
        <v>1,530 (12.5%)</v>
      </c>
      <c r="M30" s="5" t="str">
        <f t="shared" si="5"/>
        <v>1,235 (12.6%)</v>
      </c>
      <c r="N30" s="5" t="str">
        <f t="shared" si="6"/>
        <v>295 (12.0%)</v>
      </c>
    </row>
    <row r="31" spans="1:14" x14ac:dyDescent="0.2">
      <c r="A31" t="s">
        <v>36</v>
      </c>
      <c r="B31">
        <v>331</v>
      </c>
      <c r="C31">
        <v>2.7035857224536469E-2</v>
      </c>
      <c r="D31">
        <v>267</v>
      </c>
      <c r="E31">
        <v>2.7261588727792531E-2</v>
      </c>
      <c r="F31">
        <v>64</v>
      </c>
      <c r="G31">
        <v>2.613311555737036E-2</v>
      </c>
      <c r="K31" t="str">
        <f t="shared" si="0"/>
        <v>Valvular</v>
      </c>
      <c r="L31" s="5" t="str">
        <f t="shared" si="4"/>
        <v>426 (3.5%)</v>
      </c>
      <c r="M31" s="5" t="str">
        <f t="shared" si="5"/>
        <v>325 (3.3%)</v>
      </c>
      <c r="N31" s="5" t="str">
        <f t="shared" si="6"/>
        <v>101 (4.1%)</v>
      </c>
    </row>
    <row r="32" spans="1:14" x14ac:dyDescent="0.2">
      <c r="A32" t="s">
        <v>37</v>
      </c>
      <c r="B32">
        <v>88</v>
      </c>
      <c r="C32">
        <v>7.1877807726864326E-3</v>
      </c>
      <c r="D32">
        <v>68</v>
      </c>
      <c r="E32">
        <v>6.9430263426587709E-3</v>
      </c>
      <c r="F32">
        <v>20</v>
      </c>
      <c r="G32">
        <v>8.1665986116782364E-3</v>
      </c>
      <c r="K32" t="str">
        <f t="shared" si="0"/>
        <v>Chb</v>
      </c>
      <c r="L32" s="5" t="str">
        <f t="shared" si="4"/>
        <v>331 (2.7%)</v>
      </c>
      <c r="M32" s="5" t="str">
        <f t="shared" si="5"/>
        <v>267 (2.7%)</v>
      </c>
      <c r="N32" s="5" t="str">
        <f t="shared" si="6"/>
        <v>64 (2.6%)</v>
      </c>
    </row>
    <row r="33" spans="1:14" x14ac:dyDescent="0.2">
      <c r="A33" t="s">
        <v>38</v>
      </c>
      <c r="B33">
        <v>2567</v>
      </c>
      <c r="C33">
        <v>0.20967083231234171</v>
      </c>
      <c r="D33">
        <v>2055</v>
      </c>
      <c r="E33">
        <v>0.2098223402082908</v>
      </c>
      <c r="F33">
        <v>512</v>
      </c>
      <c r="G33">
        <v>0.20906492445896291</v>
      </c>
      <c r="K33" t="str">
        <f t="shared" si="0"/>
        <v>Sss</v>
      </c>
      <c r="L33" s="5" t="str">
        <f t="shared" si="4"/>
        <v>88 (0.7%)</v>
      </c>
      <c r="M33" s="5" t="str">
        <f t="shared" si="5"/>
        <v>68 (0.7%)</v>
      </c>
      <c r="N33" s="5" t="str">
        <f t="shared" si="6"/>
        <v>20 (0.8%)</v>
      </c>
    </row>
    <row r="34" spans="1:14" x14ac:dyDescent="0.2">
      <c r="A34" t="s">
        <v>39</v>
      </c>
      <c r="B34">
        <v>372</v>
      </c>
      <c r="C34">
        <v>3.0384709629992651E-2</v>
      </c>
      <c r="D34">
        <v>293</v>
      </c>
      <c r="E34">
        <v>2.9916275270573819E-2</v>
      </c>
      <c r="F34">
        <v>79</v>
      </c>
      <c r="G34">
        <v>3.2258064516129031E-2</v>
      </c>
      <c r="K34" t="str">
        <f t="shared" si="0"/>
        <v>Aki</v>
      </c>
      <c r="L34" s="5" t="str">
        <f t="shared" si="4"/>
        <v>2,567 (21.0%)</v>
      </c>
      <c r="M34" s="5" t="str">
        <f t="shared" si="5"/>
        <v>2,055 (21.0%)</v>
      </c>
      <c r="N34" s="5" t="str">
        <f t="shared" si="6"/>
        <v>512 (20.9%)</v>
      </c>
    </row>
    <row r="35" spans="1:14" x14ac:dyDescent="0.2">
      <c r="A35" t="s">
        <v>40</v>
      </c>
      <c r="B35">
        <v>51</v>
      </c>
      <c r="C35">
        <v>4.1656456750796371E-3</v>
      </c>
      <c r="D35">
        <v>43</v>
      </c>
      <c r="E35">
        <v>4.3904431284459873E-3</v>
      </c>
      <c r="F35">
        <v>8</v>
      </c>
      <c r="G35">
        <v>3.266639444671295E-3</v>
      </c>
      <c r="K35" t="str">
        <f t="shared" si="0"/>
        <v>Cva_infract</v>
      </c>
      <c r="L35" s="5" t="str">
        <f t="shared" si="4"/>
        <v>372 (3.0%)</v>
      </c>
      <c r="M35" s="5" t="str">
        <f t="shared" si="5"/>
        <v>293 (3.0%)</v>
      </c>
      <c r="N35" s="5" t="str">
        <f t="shared" si="6"/>
        <v>79 (3.2%)</v>
      </c>
    </row>
    <row r="36" spans="1:14" x14ac:dyDescent="0.2">
      <c r="A36" t="s">
        <v>41</v>
      </c>
      <c r="B36">
        <v>603</v>
      </c>
      <c r="C36">
        <v>4.9252634158294527E-2</v>
      </c>
      <c r="D36">
        <v>487</v>
      </c>
      <c r="E36">
        <v>4.9724321012865023E-2</v>
      </c>
      <c r="F36">
        <v>116</v>
      </c>
      <c r="G36">
        <v>4.7366271947733768E-2</v>
      </c>
      <c r="K36" t="str">
        <f t="shared" si="0"/>
        <v>Cva_bleed</v>
      </c>
      <c r="L36" s="5" t="str">
        <f t="shared" si="4"/>
        <v>51 (0.4%)</v>
      </c>
      <c r="M36" s="5" t="str">
        <f t="shared" si="5"/>
        <v>43 (0.4%)</v>
      </c>
      <c r="N36" s="5" t="str">
        <f t="shared" si="6"/>
        <v>8 (0.3%)</v>
      </c>
    </row>
    <row r="37" spans="1:14" x14ac:dyDescent="0.2">
      <c r="A37" t="s">
        <v>42</v>
      </c>
      <c r="B37">
        <v>382</v>
      </c>
      <c r="C37">
        <v>3.120150289961611E-2</v>
      </c>
      <c r="D37">
        <v>298</v>
      </c>
      <c r="E37">
        <v>3.0426791913416379E-2</v>
      </c>
      <c r="F37">
        <v>84</v>
      </c>
      <c r="G37">
        <v>3.429971416904859E-2</v>
      </c>
      <c r="K37" t="str">
        <f t="shared" si="0"/>
        <v>Af</v>
      </c>
      <c r="L37" s="5" t="str">
        <f t="shared" si="4"/>
        <v>603 (4.9%)</v>
      </c>
      <c r="M37" s="5" t="str">
        <f t="shared" si="5"/>
        <v>487 (5.0%)</v>
      </c>
      <c r="N37" s="5" t="str">
        <f t="shared" si="6"/>
        <v>116 (4.7%)</v>
      </c>
    </row>
    <row r="38" spans="1:14" x14ac:dyDescent="0.2">
      <c r="A38" t="s">
        <v>43</v>
      </c>
      <c r="B38">
        <v>86</v>
      </c>
      <c r="C38">
        <v>7.0244221187617424E-3</v>
      </c>
      <c r="D38">
        <v>64</v>
      </c>
      <c r="E38">
        <v>6.534613028384725E-3</v>
      </c>
      <c r="F38">
        <v>22</v>
      </c>
      <c r="G38">
        <v>8.9832584728460601E-3</v>
      </c>
      <c r="K38" t="str">
        <f t="shared" si="0"/>
        <v>Vt</v>
      </c>
      <c r="L38" s="5" t="str">
        <f t="shared" si="4"/>
        <v>382 (3.1%)</v>
      </c>
      <c r="M38" s="5" t="str">
        <f t="shared" si="5"/>
        <v>298 (3.0%)</v>
      </c>
      <c r="N38" s="5" t="str">
        <f t="shared" si="6"/>
        <v>84 (3.4%)</v>
      </c>
    </row>
    <row r="39" spans="1:14" x14ac:dyDescent="0.2">
      <c r="A39" t="s">
        <v>44</v>
      </c>
      <c r="B39">
        <v>147</v>
      </c>
      <c r="C39">
        <v>1.200686106346484E-2</v>
      </c>
      <c r="D39">
        <v>122</v>
      </c>
      <c r="E39">
        <v>1.245660608535838E-2</v>
      </c>
      <c r="F39">
        <v>25</v>
      </c>
      <c r="G39">
        <v>1.0208248264597789E-2</v>
      </c>
      <c r="K39" t="str">
        <f t="shared" si="0"/>
        <v>Psvt</v>
      </c>
      <c r="L39" s="5" t="str">
        <f t="shared" si="4"/>
        <v>86 (0.7%)</v>
      </c>
      <c r="M39" s="5" t="str">
        <f t="shared" si="5"/>
        <v>64 (0.7%)</v>
      </c>
      <c r="N39" s="5" t="str">
        <f t="shared" si="6"/>
        <v>22 (0.9%)</v>
      </c>
    </row>
    <row r="40" spans="1:14" x14ac:dyDescent="0.2">
      <c r="A40" t="s">
        <v>45</v>
      </c>
      <c r="B40">
        <v>723</v>
      </c>
      <c r="C40">
        <v>5.9054153393776038E-2</v>
      </c>
      <c r="D40">
        <v>575</v>
      </c>
      <c r="E40">
        <v>5.8709413926894008E-2</v>
      </c>
      <c r="F40">
        <v>148</v>
      </c>
      <c r="G40">
        <v>6.0432829726418953E-2</v>
      </c>
      <c r="K40" t="str">
        <f t="shared" si="0"/>
        <v>Congenital</v>
      </c>
      <c r="L40" s="5" t="str">
        <f t="shared" si="4"/>
        <v>147 (1.2%)</v>
      </c>
      <c r="M40" s="5" t="str">
        <f t="shared" si="5"/>
        <v>122 (1.2%)</v>
      </c>
      <c r="N40" s="5" t="str">
        <f t="shared" si="6"/>
        <v>25 (1.0%)</v>
      </c>
    </row>
    <row r="41" spans="1:14" x14ac:dyDescent="0.2">
      <c r="A41" t="s">
        <v>46</v>
      </c>
      <c r="B41">
        <v>113</v>
      </c>
      <c r="C41">
        <v>9.2297639467450784E-3</v>
      </c>
      <c r="D41">
        <v>91</v>
      </c>
      <c r="E41">
        <v>9.2914028997345306E-3</v>
      </c>
      <c r="F41">
        <v>22</v>
      </c>
      <c r="G41">
        <v>8.9832584728460601E-3</v>
      </c>
      <c r="K41" t="str">
        <f t="shared" si="0"/>
        <v>Uti</v>
      </c>
      <c r="L41" s="5" t="str">
        <f t="shared" si="4"/>
        <v>723 (5.9%)</v>
      </c>
      <c r="M41" s="5" t="str">
        <f t="shared" si="5"/>
        <v>575 (5.9%)</v>
      </c>
      <c r="N41" s="5" t="str">
        <f t="shared" si="6"/>
        <v>148 (6.0%)</v>
      </c>
    </row>
    <row r="42" spans="1:14" x14ac:dyDescent="0.2">
      <c r="A42" t="s">
        <v>47</v>
      </c>
      <c r="B42">
        <v>97</v>
      </c>
      <c r="C42">
        <v>7.9228947153475449E-3</v>
      </c>
      <c r="D42">
        <v>79</v>
      </c>
      <c r="E42">
        <v>8.0661629569123948E-3</v>
      </c>
      <c r="F42">
        <v>18</v>
      </c>
      <c r="G42">
        <v>7.3499387505104128E-3</v>
      </c>
      <c r="K42" t="str">
        <f t="shared" si="0"/>
        <v>Neuro_cardiogenic_syncope</v>
      </c>
      <c r="L42" s="5" t="str">
        <f t="shared" si="4"/>
        <v>113 (0.9%)</v>
      </c>
      <c r="M42" s="5" t="str">
        <f t="shared" si="5"/>
        <v>91 (0.9%)</v>
      </c>
      <c r="N42" s="5" t="str">
        <f t="shared" si="6"/>
        <v>22 (0.9%)</v>
      </c>
    </row>
    <row r="43" spans="1:14" x14ac:dyDescent="0.2">
      <c r="A43" t="s">
        <v>48</v>
      </c>
      <c r="B43">
        <v>25</v>
      </c>
      <c r="C43">
        <v>2.0419831740586458E-3</v>
      </c>
      <c r="D43">
        <v>22</v>
      </c>
      <c r="E43">
        <v>2.2462732285072492E-3</v>
      </c>
      <c r="F43">
        <v>3</v>
      </c>
      <c r="G43">
        <v>1.224989791751735E-3</v>
      </c>
      <c r="K43" t="str">
        <f t="shared" si="0"/>
        <v>Orthostatic</v>
      </c>
      <c r="L43" s="5" t="str">
        <f t="shared" si="4"/>
        <v>97 (0.8%)</v>
      </c>
      <c r="M43" s="5" t="str">
        <f t="shared" si="5"/>
        <v>79 (0.8%)</v>
      </c>
      <c r="N43" s="5" t="str">
        <f t="shared" si="6"/>
        <v>18 (0.7%)</v>
      </c>
    </row>
    <row r="44" spans="1:14" x14ac:dyDescent="0.2">
      <c r="A44" t="s">
        <v>49</v>
      </c>
      <c r="B44">
        <v>160</v>
      </c>
      <c r="C44">
        <v>1.306869231397533E-2</v>
      </c>
      <c r="D44">
        <v>131</v>
      </c>
      <c r="E44">
        <v>1.337553604247498E-2</v>
      </c>
      <c r="F44">
        <v>29</v>
      </c>
      <c r="G44">
        <v>1.184156798693344E-2</v>
      </c>
      <c r="K44" t="str">
        <f t="shared" si="0"/>
        <v>Infective_endocarditis</v>
      </c>
      <c r="L44" s="5" t="str">
        <f t="shared" si="4"/>
        <v>25 (0.2%)</v>
      </c>
      <c r="M44" s="5" t="str">
        <f t="shared" si="5"/>
        <v>22 (0.2%)</v>
      </c>
      <c r="N44" s="5" t="str">
        <f t="shared" si="6"/>
        <v>3 (0.1%)</v>
      </c>
    </row>
    <row r="45" spans="1:14" x14ac:dyDescent="0.2">
      <c r="A45" t="s">
        <v>50</v>
      </c>
      <c r="B45">
        <v>793</v>
      </c>
      <c r="C45">
        <v>6.4771706281140248E-2</v>
      </c>
      <c r="D45">
        <v>599</v>
      </c>
      <c r="E45">
        <v>6.1159893812538287E-2</v>
      </c>
      <c r="F45">
        <v>194</v>
      </c>
      <c r="G45">
        <v>7.9216006533278885E-2</v>
      </c>
      <c r="K45" t="str">
        <f t="shared" si="0"/>
        <v>Dvt</v>
      </c>
      <c r="L45" s="5" t="str">
        <f t="shared" si="4"/>
        <v>160 (1.3%)</v>
      </c>
      <c r="M45" s="5" t="str">
        <f t="shared" si="5"/>
        <v>131 (1.3%)</v>
      </c>
      <c r="N45" s="5" t="str">
        <f t="shared" si="6"/>
        <v>29 (1.2%)</v>
      </c>
    </row>
    <row r="46" spans="1:14" x14ac:dyDescent="0.2">
      <c r="A46" t="s">
        <v>51</v>
      </c>
      <c r="B46">
        <v>618</v>
      </c>
      <c r="C46">
        <v>5.0477824062729722E-2</v>
      </c>
      <c r="D46">
        <v>476</v>
      </c>
      <c r="E46">
        <v>4.8601184398611393E-2</v>
      </c>
      <c r="F46">
        <v>142</v>
      </c>
      <c r="G46">
        <v>5.7982850142915467E-2</v>
      </c>
      <c r="K46" t="str">
        <f t="shared" si="0"/>
        <v>Cardiogenic_shock</v>
      </c>
      <c r="L46" s="5" t="str">
        <f t="shared" si="4"/>
        <v>793 (6.5%)</v>
      </c>
      <c r="M46" s="5" t="str">
        <f t="shared" si="5"/>
        <v>599 (6.1%)</v>
      </c>
      <c r="N46" s="5" t="str">
        <f t="shared" si="6"/>
        <v>194 (7.9%)</v>
      </c>
    </row>
    <row r="47" spans="1:14" x14ac:dyDescent="0.2">
      <c r="A47" t="s">
        <v>52</v>
      </c>
      <c r="B47">
        <v>191</v>
      </c>
      <c r="C47">
        <v>1.560075144980805E-2</v>
      </c>
      <c r="D47">
        <v>150</v>
      </c>
      <c r="E47">
        <v>1.53154992852767E-2</v>
      </c>
      <c r="F47">
        <v>41</v>
      </c>
      <c r="G47">
        <v>1.674152715394038E-2</v>
      </c>
      <c r="K47" t="str">
        <f t="shared" si="0"/>
        <v>Shock</v>
      </c>
      <c r="L47" s="5" t="str">
        <f t="shared" si="4"/>
        <v>618 (5.0%)</v>
      </c>
      <c r="M47" s="5" t="str">
        <f t="shared" si="5"/>
        <v>476 (4.9%)</v>
      </c>
      <c r="N47" s="5" t="str">
        <f t="shared" si="6"/>
        <v>142 (5.8%)</v>
      </c>
    </row>
    <row r="48" spans="1:14" x14ac:dyDescent="0.2">
      <c r="A48" t="s">
        <v>53</v>
      </c>
      <c r="B48">
        <v>282</v>
      </c>
      <c r="C48">
        <v>2.303357020338152E-2</v>
      </c>
      <c r="D48">
        <v>218</v>
      </c>
      <c r="E48">
        <v>2.2258525627935469E-2</v>
      </c>
      <c r="F48">
        <v>64</v>
      </c>
      <c r="G48">
        <v>2.613311555737036E-2</v>
      </c>
      <c r="K48" t="str">
        <f t="shared" si="0"/>
        <v>Pulmonary_embolism</v>
      </c>
      <c r="L48" s="5" t="str">
        <f t="shared" si="4"/>
        <v>191 (1.6%)</v>
      </c>
      <c r="M48" s="5" t="str">
        <f t="shared" si="5"/>
        <v>150 (1.5%)</v>
      </c>
      <c r="N48" s="5" t="str">
        <f t="shared" si="6"/>
        <v>41 (1.7%)</v>
      </c>
    </row>
    <row r="49" spans="1:14" x14ac:dyDescent="0.2">
      <c r="A49" t="s">
        <v>54</v>
      </c>
      <c r="B49">
        <v>2598</v>
      </c>
      <c r="C49">
        <v>0.2122028914481745</v>
      </c>
      <c r="D49">
        <v>2063</v>
      </c>
      <c r="E49">
        <v>0.21063916683683889</v>
      </c>
      <c r="F49">
        <v>535</v>
      </c>
      <c r="G49">
        <v>0.21845651286239279</v>
      </c>
      <c r="K49" t="str">
        <f t="shared" si="0"/>
        <v>Chest_infection</v>
      </c>
      <c r="L49" s="5" t="str">
        <f t="shared" si="4"/>
        <v>282 (2.3%)</v>
      </c>
      <c r="M49" s="5" t="str">
        <f t="shared" si="5"/>
        <v>218 (2.2%)</v>
      </c>
      <c r="N49" s="5" t="str">
        <f t="shared" si="6"/>
        <v>64 (2.6%)</v>
      </c>
    </row>
    <row r="50" spans="1:14" x14ac:dyDescent="0.2">
      <c r="A50" t="s">
        <v>55</v>
      </c>
      <c r="B50">
        <v>7800</v>
      </c>
      <c r="C50">
        <v>0.63709875030629748</v>
      </c>
      <c r="D50">
        <v>6252</v>
      </c>
      <c r="E50">
        <v>0.63835001021033289</v>
      </c>
      <c r="F50">
        <v>1548</v>
      </c>
      <c r="G50">
        <v>0.63209473254389548</v>
      </c>
      <c r="K50" t="str">
        <f t="shared" si="0"/>
        <v>Readmission</v>
      </c>
      <c r="L50" s="5" t="str">
        <f t="shared" si="4"/>
        <v>2,598 (21.2%)</v>
      </c>
      <c r="M50" s="5" t="str">
        <f t="shared" si="5"/>
        <v>2,063 (21.1%)</v>
      </c>
      <c r="N50" s="5" t="str">
        <f t="shared" si="6"/>
        <v>535 (21.8%)</v>
      </c>
    </row>
    <row r="51" spans="1:14" x14ac:dyDescent="0.2">
      <c r="A51" t="s">
        <v>56</v>
      </c>
      <c r="B51">
        <v>9240</v>
      </c>
      <c r="C51">
        <v>0.75471698113207553</v>
      </c>
      <c r="D51">
        <v>7373</v>
      </c>
      <c r="E51">
        <v>0.75280784153563407</v>
      </c>
      <c r="F51">
        <v>1867</v>
      </c>
      <c r="G51">
        <v>0.76235198040016339</v>
      </c>
      <c r="K51" t="str">
        <f t="shared" si="0"/>
        <v>Male</v>
      </c>
      <c r="L51" s="5" t="str">
        <f t="shared" si="4"/>
        <v>7,800 (63.7%)</v>
      </c>
      <c r="M51" s="5" t="str">
        <f t="shared" si="5"/>
        <v>6,252 (63.8%)</v>
      </c>
      <c r="N51" s="5" t="str">
        <f t="shared" si="6"/>
        <v>1,548 (63.2%)</v>
      </c>
    </row>
    <row r="52" spans="1:14" x14ac:dyDescent="0.2">
      <c r="A52" t="s">
        <v>57</v>
      </c>
      <c r="B52">
        <v>8520</v>
      </c>
      <c r="C52">
        <v>0.6959078657191865</v>
      </c>
      <c r="D52">
        <v>6832</v>
      </c>
      <c r="E52">
        <v>0.6975699407800694</v>
      </c>
      <c r="F52">
        <v>1688</v>
      </c>
      <c r="G52">
        <v>0.68926092282564311</v>
      </c>
      <c r="K52" t="str">
        <f t="shared" si="0"/>
        <v>Urban</v>
      </c>
      <c r="L52" s="5" t="str">
        <f t="shared" si="4"/>
        <v>9,240 (75.5%)</v>
      </c>
      <c r="M52" s="5" t="str">
        <f t="shared" si="5"/>
        <v>7,373 (75.3%)</v>
      </c>
      <c r="N52" s="5" t="str">
        <f t="shared" si="6"/>
        <v>1,867 (76.2%)</v>
      </c>
    </row>
    <row r="53" spans="1:14" x14ac:dyDescent="0.2">
      <c r="A53" t="s">
        <v>58</v>
      </c>
      <c r="B53">
        <v>715</v>
      </c>
      <c r="C53">
        <v>5.8400718778077267E-2</v>
      </c>
      <c r="D53">
        <v>569</v>
      </c>
      <c r="E53">
        <v>5.809679395548295E-2</v>
      </c>
      <c r="F53">
        <v>146</v>
      </c>
      <c r="G53">
        <v>5.9616169865251117E-2</v>
      </c>
      <c r="K53" t="str">
        <f t="shared" si="0"/>
        <v>Emergency_admission</v>
      </c>
      <c r="L53" s="5" t="str">
        <f t="shared" si="4"/>
        <v>8,520 (69.6%)</v>
      </c>
      <c r="M53" s="5" t="str">
        <f t="shared" si="5"/>
        <v>6,832 (69.8%)</v>
      </c>
      <c r="N53" s="5" t="str">
        <f t="shared" si="6"/>
        <v>1,688 (68.9%)</v>
      </c>
    </row>
    <row r="54" spans="1:14" x14ac:dyDescent="0.2">
      <c r="A54" t="s">
        <v>59</v>
      </c>
      <c r="B54">
        <v>10580</v>
      </c>
      <c r="C54">
        <v>0.86416727926161885</v>
      </c>
      <c r="D54">
        <v>8501</v>
      </c>
      <c r="E54">
        <v>0.86798039616091482</v>
      </c>
      <c r="F54">
        <v>2079</v>
      </c>
      <c r="G54">
        <v>0.84891792568395263</v>
      </c>
      <c r="K54" t="str">
        <f t="shared" si="0"/>
        <v>Dama</v>
      </c>
      <c r="L54" s="5" t="str">
        <f t="shared" si="4"/>
        <v>715 (5.8%)</v>
      </c>
      <c r="M54" s="5" t="str">
        <f t="shared" si="5"/>
        <v>569 (5.8%)</v>
      </c>
      <c r="N54" s="5" t="str">
        <f t="shared" si="6"/>
        <v>146 (6.0%)</v>
      </c>
    </row>
    <row r="55" spans="1:14" x14ac:dyDescent="0.2">
      <c r="A55" t="s">
        <v>60</v>
      </c>
      <c r="B55">
        <v>948</v>
      </c>
      <c r="C55">
        <v>7.7432001960303851E-2</v>
      </c>
      <c r="D55">
        <v>724</v>
      </c>
      <c r="E55">
        <v>7.3922809883602211E-2</v>
      </c>
      <c r="F55">
        <v>224</v>
      </c>
      <c r="G55">
        <v>9.1465904450796248E-2</v>
      </c>
      <c r="K55" t="str">
        <f t="shared" si="0"/>
        <v>Discharge</v>
      </c>
      <c r="L55" s="5" t="str">
        <f t="shared" si="4"/>
        <v>10,580 (86.4%)</v>
      </c>
      <c r="M55" s="5" t="str">
        <f t="shared" si="5"/>
        <v>8,501 (86.8%)</v>
      </c>
      <c r="N55" s="5" t="str">
        <f t="shared" si="6"/>
        <v>2,079 (84.9%)</v>
      </c>
    </row>
    <row r="56" spans="1:14" x14ac:dyDescent="0.2">
      <c r="K56" t="str">
        <f t="shared" ref="K56" si="7">UPPER(LEFT(A55,1))&amp;LOWER(RIGHT(A55,LEN(A55)-1))</f>
        <v>Expiry</v>
      </c>
      <c r="L56" s="5" t="str">
        <f t="shared" si="4"/>
        <v>948 (7.7%)</v>
      </c>
      <c r="M56" s="5" t="str">
        <f t="shared" si="5"/>
        <v>724 (7.4%)</v>
      </c>
      <c r="N56" s="5" t="str">
        <f t="shared" si="6"/>
        <v>224 (9.1%)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Sheet1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Taylor</cp:lastModifiedBy>
  <dcterms:created xsi:type="dcterms:W3CDTF">2024-04-29T14:42:14Z</dcterms:created>
  <dcterms:modified xsi:type="dcterms:W3CDTF">2024-05-03T16:26:56Z</dcterms:modified>
</cp:coreProperties>
</file>