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filterPrivacy="1" codeName="ThisWorkbook"/>
  <xr:revisionPtr revIDLastSave="0" documentId="14_{C9A1FFE8-E2C4-4FEE-98D3-F3CE4D171EFC}" xr6:coauthVersionLast="47" xr6:coauthVersionMax="47" xr10:uidLastSave="{00000000-0000-0000-0000-000000000000}"/>
  <bookViews>
    <workbookView xWindow="-108" yWindow="-108" windowWidth="23256" windowHeight="12456"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0" i="11" l="1"/>
  <c r="E30" i="11"/>
  <c r="F29" i="11"/>
  <c r="E29" i="11"/>
  <c r="F28" i="11"/>
  <c r="E28" i="11"/>
  <c r="F27" i="11"/>
  <c r="E27" i="11"/>
  <c r="E25" i="11"/>
  <c r="E21" i="11"/>
  <c r="F19" i="11"/>
  <c r="E19" i="11"/>
  <c r="F18" i="11"/>
  <c r="E18" i="11"/>
  <c r="F17" i="11"/>
  <c r="E16" i="11"/>
  <c r="E15" i="11"/>
  <c r="E13" i="11"/>
  <c r="F12" i="11"/>
  <c r="F11" i="11"/>
  <c r="F10" i="11"/>
  <c r="F9" i="11"/>
  <c r="E3" i="11" l="1"/>
  <c r="H7" i="11"/>
  <c r="E9" i="11" l="1"/>
  <c r="F21" i="11" s="1"/>
  <c r="E22" i="11" s="1"/>
  <c r="F22" i="11" l="1"/>
  <c r="H22" i="11" s="1"/>
  <c r="E23" i="11"/>
  <c r="E10" i="11"/>
  <c r="I5" i="11"/>
  <c r="H32" i="11"/>
  <c r="H31" i="11"/>
  <c r="H30" i="11"/>
  <c r="H29" i="11"/>
  <c r="H28" i="11"/>
  <c r="H26" i="11"/>
  <c r="H21" i="11"/>
  <c r="H20" i="11"/>
  <c r="H14" i="11"/>
  <c r="H8" i="11"/>
  <c r="H9" i="11" l="1"/>
  <c r="F23" i="11"/>
  <c r="E11" i="11"/>
  <c r="I6" i="11"/>
  <c r="H27" i="11" l="1"/>
  <c r="F25" i="11"/>
  <c r="H25" i="11" s="1"/>
  <c r="H10" i="11"/>
  <c r="E24" i="11"/>
  <c r="H23" i="11"/>
  <c r="F16" i="11"/>
  <c r="F15" i="11"/>
  <c r="H15" i="11" s="1"/>
  <c r="F13" i="11"/>
  <c r="H13" i="11" s="1"/>
  <c r="E12" i="11"/>
  <c r="J5" i="11"/>
  <c r="K5" i="11" s="1"/>
  <c r="L5" i="11" s="1"/>
  <c r="M5" i="11" s="1"/>
  <c r="N5" i="11" s="1"/>
  <c r="O5" i="11" s="1"/>
  <c r="P5" i="11" s="1"/>
  <c r="I4" i="11"/>
  <c r="F24" i="11" l="1"/>
  <c r="H24" i="11" s="1"/>
  <c r="H16" i="11"/>
  <c r="E17" i="11"/>
  <c r="H11" i="11"/>
  <c r="H12" i="11"/>
  <c r="P4" i="11"/>
  <c r="Q5" i="11"/>
  <c r="R5" i="11" s="1"/>
  <c r="S5" i="11" s="1"/>
  <c r="T5" i="11" s="1"/>
  <c r="U5" i="11" s="1"/>
  <c r="V5" i="11" s="1"/>
  <c r="W5" i="11" s="1"/>
  <c r="J6" i="11"/>
  <c r="H19" i="11" l="1"/>
  <c r="H18" i="11"/>
  <c r="H17"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<sst xmlns="http://schemas.openxmlformats.org/spreadsheetml/2006/main" count="86" uniqueCount="73">
  <si>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</si>
  <si>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PROJECT TITLE</t>
  </si>
  <si>
    <t>SIMPLE GANTT CHART by Vertex42.com</t>
  </si>
  <si>
    <t>Enter Company Name in cell B2.</t>
  </si>
  <si>
    <t>Company Name</t>
  </si>
  <si>
    <t>https://www.vertex42.com/ExcelTemplates/simple-gantt-chart.html</t>
  </si>
  <si>
    <t>Enter the name of the Project Lead in cell B3. Enter the Project Start date in cell E3. Project Start: label is in cell C3.</t>
  </si>
  <si>
    <t>Project Lead</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</si>
  <si>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</si>
  <si>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</si>
  <si>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</si>
  <si>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</si>
  <si>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</si>
  <si>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</si>
  <si>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</si>
  <si>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</si>
  <si>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</si>
  <si>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</si>
  <si>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</si>
  <si>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current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</si>
  <si>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</si>
  <si>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</si>
  <si>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</si>
  <si>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</si>
  <si>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</si>
  <si>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is an empty row</t>
  </si>
  <si>
    <t>This row marks the end of the Project Schedule. DO NOT enter anything in this row. 
Insert new rows ABOVE this one to continue building out your Project Schedule.</t>
  </si>
  <si>
    <t>Insert new rows ABOVE this one</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</si>
  <si>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</si>
  <si>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</si>
  <si>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</si>
  <si>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</si>
  <si>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</si>
  <si>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</si>
  <si>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</si>
  <si>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</si>
  <si>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</si>
  <si>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</si>
  <si>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</si>
  <si>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</si>
  <si>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</si>
  <si>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Dataset</t>
  </si>
  <si>
    <t>Finding Business problem</t>
  </si>
  <si>
    <t xml:space="preserve">Finding different dataset </t>
  </si>
  <si>
    <t>Dataset related business problem</t>
  </si>
  <si>
    <t>Create Proposal</t>
  </si>
  <si>
    <t>Data Assessment</t>
  </si>
  <si>
    <t>Methodology</t>
  </si>
  <si>
    <t>Github link</t>
  </si>
  <si>
    <t>Data Collection</t>
  </si>
  <si>
    <t>Data Cleaning</t>
  </si>
  <si>
    <t>Exploratory Data Analysis</t>
  </si>
  <si>
    <t>Create a dashboard</t>
  </si>
  <si>
    <t>Tableau for visualization</t>
  </si>
  <si>
    <t>upload all csv files</t>
  </si>
  <si>
    <t>make comparison</t>
  </si>
  <si>
    <t>Create a graph</t>
  </si>
  <si>
    <t>Find insights from the graph</t>
  </si>
  <si>
    <t>Final Dashboard</t>
  </si>
  <si>
    <t>Milestones and Delivirables</t>
  </si>
  <si>
    <t>Guidline for methodology</t>
  </si>
  <si>
    <t>All coding files</t>
  </si>
  <si>
    <t>Presentation</t>
  </si>
  <si>
    <t>Final Report</t>
  </si>
  <si>
    <t>Richa</t>
  </si>
  <si>
    <t>Raj</t>
  </si>
  <si>
    <t>Dharmik</t>
  </si>
  <si>
    <t>Surbhi</t>
  </si>
  <si>
    <t>Richa, Surbhi, Dharmik</t>
  </si>
  <si>
    <t>Raj, Dharmik</t>
  </si>
  <si>
    <t>Richa, Surbhi, Dharmik, Raj</t>
  </si>
  <si>
    <t>Richa, Surbhi</t>
  </si>
  <si>
    <t>Surbhi, Richa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</si>
</sst>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2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8" fontId="11" fillId="7" borderId="0" xfId="0" applyNumberFormat="1" applyFont="1" applyFill="1" applyAlignment="1">
      <alignment horizontal="center" vertical="center"/>
    </xf>
    <xf numFmtId="168" fontId="11" fillId="7" borderId="6" xfId="0" applyNumberFormat="1" applyFont="1" applyFill="1" applyBorder="1" applyAlignment="1">
      <alignment horizontal="center" vertical="center"/>
    </xf>
    <xf numFmtId="168"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5" fontId="0" fillId="9" borderId="2" xfId="0" applyNumberFormat="1" applyFill="1" applyBorder="1" applyAlignment="1">
      <alignment horizontal="center" vertical="center"/>
    </xf>
    <xf numFmtId="165"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5" fontId="0" fillId="6" borderId="2" xfId="0" applyNumberFormat="1" applyFill="1" applyBorder="1" applyAlignment="1">
      <alignment horizontal="center" vertical="center"/>
    </xf>
    <xf numFmtId="165"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5" fontId="9" fillId="3" borderId="2" xfId="10" applyFill="1">
      <alignment horizontal="center" vertical="center"/>
    </xf>
    <xf numFmtId="165" fontId="9" fillId="4" borderId="2" xfId="10" applyFill="1">
      <alignment horizontal="center" vertical="center"/>
    </xf>
    <xf numFmtId="165" fontId="9" fillId="11" borderId="2" xfId="10" applyFill="1">
      <alignment horizontal="center" vertical="center"/>
    </xf>
    <xf numFmtId="165" fontId="9" fillId="10" borderId="2" xfId="10" applyFill="1">
      <alignment horizontal="center" vertical="center"/>
    </xf>
    <xf numFmtId="165"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166" fontId="9" fillId="0" borderId="3" xfId="9">
      <alignment horizontal="center" vertical="center"/>
    </xf>
    <xf numFmtId="0" fontId="9" fillId="0" borderId="0" xfId="8">
      <alignment horizontal="right" indent="1"/>
    </xf>
    <xf numFmtId="0" fontId="9" fillId="0" borderId="7" xfId="8" applyBorder="1">
      <alignment horizontal="right" indent="1"/>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5"/>
  <sheetViews>
    <sheetView showGridLines="0" tabSelected="1" showRuler="0" zoomScale="82" zoomScaleNormal="100" zoomScalePageLayoutView="70" workbookViewId="0">
      <pane ySplit="6" topLeftCell="A9" activePane="bottomLeft" state="frozen"/>
      <selection pane="bottomLeft" activeCell="F31" sqref="F31"/>
    </sheetView>
  </sheetViews>
  <sheetFormatPr defaultRowHeight="30" customHeight="1" x14ac:dyDescent="0.3"/>
  <cols>
    <col min="1" max="1" width="2.5546875" style="58" customWidth="1"/>
    <col min="2" max="2" width="32.6640625" bestFit="1" customWidth="1"/>
    <col min="3" max="3" width="30.5546875" customWidth="1"/>
    <col min="4" max="4" width="10.5546875" customWidth="1"/>
    <col min="5" max="5" width="10.44140625" style="5" customWidth="1"/>
    <col min="6" max="6" width="10.44140625" customWidth="1"/>
    <col min="7" max="7" width="2.5546875" customWidth="1"/>
    <col min="8" max="8" width="6.109375" hidden="1" customWidth="1"/>
    <col min="9" max="64" width="2.5546875" customWidth="1"/>
    <col min="69" max="70" width="10.44140625"/>
  </cols>
  <sheetData>
    <row r="1" spans="1:64" ht="30" customHeight="1" x14ac:dyDescent="0.55000000000000004">
      <c r="A1" s="59" t="s">
        <v>0</v>
      </c>
      <c r="B1" s="62" t="s">
        <v>1</v>
      </c>
      <c r="C1" s="1"/>
      <c r="D1" s="2"/>
      <c r="E1" s="4"/>
      <c r="F1" s="47"/>
      <c r="H1" s="2"/>
      <c r="I1" s="85" t="s">
        <v>2</v>
      </c>
    </row>
    <row r="2" spans="1:64" ht="30" customHeight="1" x14ac:dyDescent="0.35">
      <c r="A2" s="58" t="s">
        <v>3</v>
      </c>
      <c r="B2" s="63" t="s">
        <v>4</v>
      </c>
      <c r="I2" s="86" t="s">
        <v>5</v>
      </c>
    </row>
    <row r="3" spans="1:64" ht="30" customHeight="1" x14ac:dyDescent="0.3">
      <c r="A3" s="58" t="s">
        <v>6</v>
      </c>
      <c r="B3" s="64" t="s">
        <v>7</v>
      </c>
      <c r="C3" s="92" t="s">
        <v>8</v>
      </c>
      <c r="D3" s="93"/>
      <c r="E3" s="91">
        <f>DATE(2023,1,9)</f>
        <v>44935</v>
      </c>
      <c r="F3" s="91"/>
    </row>
    <row r="4" spans="1:64" ht="30" customHeight="1" x14ac:dyDescent="0.3">
      <c r="A4" s="59" t="s">
        <v>9</v>
      </c>
      <c r="C4" s="92" t="s">
        <v>10</v>
      </c>
      <c r="D4" s="93"/>
      <c r="E4" s="7">
        <v>1</v>
      </c>
      <c r="I4" s="88">
        <f>I5</f>
        <v>44935</v>
      </c>
      <c r="J4" s="89"/>
      <c r="K4" s="89"/>
      <c r="L4" s="89"/>
      <c r="M4" s="89"/>
      <c r="N4" s="89"/>
      <c r="O4" s="90"/>
      <c r="P4" s="88">
        <f>P5</f>
        <v>44942</v>
      </c>
      <c r="Q4" s="89"/>
      <c r="R4" s="89"/>
      <c r="S4" s="89"/>
      <c r="T4" s="89"/>
      <c r="U4" s="89"/>
      <c r="V4" s="90"/>
      <c r="W4" s="88">
        <f>W5</f>
        <v>44949</v>
      </c>
      <c r="X4" s="89"/>
      <c r="Y4" s="89"/>
      <c r="Z4" s="89"/>
      <c r="AA4" s="89"/>
      <c r="AB4" s="89"/>
      <c r="AC4" s="90"/>
      <c r="AD4" s="88">
        <f>AD5</f>
        <v>44956</v>
      </c>
      <c r="AE4" s="89"/>
      <c r="AF4" s="89"/>
      <c r="AG4" s="89"/>
      <c r="AH4" s="89"/>
      <c r="AI4" s="89"/>
      <c r="AJ4" s="90"/>
      <c r="AK4" s="88">
        <f>AK5</f>
        <v>44963</v>
      </c>
      <c r="AL4" s="89"/>
      <c r="AM4" s="89"/>
      <c r="AN4" s="89"/>
      <c r="AO4" s="89"/>
      <c r="AP4" s="89"/>
      <c r="AQ4" s="90"/>
      <c r="AR4" s="88">
        <f>AR5</f>
        <v>44970</v>
      </c>
      <c r="AS4" s="89"/>
      <c r="AT4" s="89"/>
      <c r="AU4" s="89"/>
      <c r="AV4" s="89"/>
      <c r="AW4" s="89"/>
      <c r="AX4" s="90"/>
      <c r="AY4" s="88">
        <f>AY5</f>
        <v>44977</v>
      </c>
      <c r="AZ4" s="89"/>
      <c r="BA4" s="89"/>
      <c r="BB4" s="89"/>
      <c r="BC4" s="89"/>
      <c r="BD4" s="89"/>
      <c r="BE4" s="90"/>
      <c r="BF4" s="88">
        <f>BF5</f>
        <v>44984</v>
      </c>
      <c r="BG4" s="89"/>
      <c r="BH4" s="89"/>
      <c r="BI4" s="89"/>
      <c r="BJ4" s="89"/>
      <c r="BK4" s="89"/>
      <c r="BL4" s="90"/>
    </row>
    <row r="5" spans="1:64" ht="15" customHeight="1" x14ac:dyDescent="0.3">
      <c r="A5" s="59" t="s">
        <v>11</v>
      </c>
      <c r="B5" s="84"/>
      <c r="C5" s="84"/>
      <c r="D5" s="84"/>
      <c r="E5" s="84"/>
      <c r="F5" s="84"/>
      <c r="G5" s="84"/>
      <c r="I5" s="11">
        <f>Project_Start-WEEKDAY(Project_Start,1)+2+7*(Display_Week-1)</f>
        <v>44935</v>
      </c>
      <c r="J5" s="10">
        <f>I5+1</f>
        <v>44936</v>
      </c>
      <c r="K5" s="10">
        <f t="shared" ref="K5:AX5" si="0">J5+1</f>
        <v>44937</v>
      </c>
      <c r="L5" s="10">
        <f t="shared" si="0"/>
        <v>44938</v>
      </c>
      <c r="M5" s="10">
        <f t="shared" si="0"/>
        <v>44939</v>
      </c>
      <c r="N5" s="10">
        <f t="shared" si="0"/>
        <v>44940</v>
      </c>
      <c r="O5" s="12">
        <f t="shared" si="0"/>
        <v>44941</v>
      </c>
      <c r="P5" s="11">
        <f>O5+1</f>
        <v>44942</v>
      </c>
      <c r="Q5" s="10">
        <f>P5+1</f>
        <v>44943</v>
      </c>
      <c r="R5" s="10">
        <f t="shared" si="0"/>
        <v>44944</v>
      </c>
      <c r="S5" s="10">
        <f t="shared" si="0"/>
        <v>44945</v>
      </c>
      <c r="T5" s="10">
        <f t="shared" si="0"/>
        <v>44946</v>
      </c>
      <c r="U5" s="10">
        <f t="shared" si="0"/>
        <v>44947</v>
      </c>
      <c r="V5" s="12">
        <f t="shared" si="0"/>
        <v>44948</v>
      </c>
      <c r="W5" s="11">
        <f>V5+1</f>
        <v>44949</v>
      </c>
      <c r="X5" s="10">
        <f>W5+1</f>
        <v>44950</v>
      </c>
      <c r="Y5" s="10">
        <f t="shared" si="0"/>
        <v>44951</v>
      </c>
      <c r="Z5" s="10">
        <f t="shared" si="0"/>
        <v>44952</v>
      </c>
      <c r="AA5" s="10">
        <f t="shared" si="0"/>
        <v>44953</v>
      </c>
      <c r="AB5" s="10">
        <f t="shared" si="0"/>
        <v>44954</v>
      </c>
      <c r="AC5" s="12">
        <f t="shared" si="0"/>
        <v>44955</v>
      </c>
      <c r="AD5" s="11">
        <f>AC5+1</f>
        <v>44956</v>
      </c>
      <c r="AE5" s="10">
        <f>AD5+1</f>
        <v>44957</v>
      </c>
      <c r="AF5" s="10">
        <f t="shared" si="0"/>
        <v>44958</v>
      </c>
      <c r="AG5" s="10">
        <f t="shared" si="0"/>
        <v>44959</v>
      </c>
      <c r="AH5" s="10">
        <f t="shared" si="0"/>
        <v>44960</v>
      </c>
      <c r="AI5" s="10">
        <f t="shared" si="0"/>
        <v>44961</v>
      </c>
      <c r="AJ5" s="12">
        <f t="shared" si="0"/>
        <v>44962</v>
      </c>
      <c r="AK5" s="11">
        <f>AJ5+1</f>
        <v>44963</v>
      </c>
      <c r="AL5" s="10">
        <f>AK5+1</f>
        <v>44964</v>
      </c>
      <c r="AM5" s="10">
        <f t="shared" si="0"/>
        <v>44965</v>
      </c>
      <c r="AN5" s="10">
        <f t="shared" si="0"/>
        <v>44966</v>
      </c>
      <c r="AO5" s="10">
        <f t="shared" si="0"/>
        <v>44967</v>
      </c>
      <c r="AP5" s="10">
        <f t="shared" si="0"/>
        <v>44968</v>
      </c>
      <c r="AQ5" s="12">
        <f t="shared" si="0"/>
        <v>44969</v>
      </c>
      <c r="AR5" s="11">
        <f>AQ5+1</f>
        <v>44970</v>
      </c>
      <c r="AS5" s="10">
        <f>AR5+1</f>
        <v>44971</v>
      </c>
      <c r="AT5" s="10">
        <f t="shared" si="0"/>
        <v>44972</v>
      </c>
      <c r="AU5" s="10">
        <f t="shared" si="0"/>
        <v>44973</v>
      </c>
      <c r="AV5" s="10">
        <f t="shared" si="0"/>
        <v>44974</v>
      </c>
      <c r="AW5" s="10">
        <f t="shared" si="0"/>
        <v>44975</v>
      </c>
      <c r="AX5" s="12">
        <f t="shared" si="0"/>
        <v>44976</v>
      </c>
      <c r="AY5" s="11">
        <f>AX5+1</f>
        <v>44977</v>
      </c>
      <c r="AZ5" s="10">
        <f>AY5+1</f>
        <v>44978</v>
      </c>
      <c r="BA5" s="10">
        <f t="shared" ref="BA5:BE5" si="1">AZ5+1</f>
        <v>44979</v>
      </c>
      <c r="BB5" s="10">
        <f t="shared" si="1"/>
        <v>44980</v>
      </c>
      <c r="BC5" s="10">
        <f t="shared" si="1"/>
        <v>44981</v>
      </c>
      <c r="BD5" s="10">
        <f t="shared" si="1"/>
        <v>44982</v>
      </c>
      <c r="BE5" s="12">
        <f t="shared" si="1"/>
        <v>44983</v>
      </c>
      <c r="BF5" s="11">
        <f>BE5+1</f>
        <v>44984</v>
      </c>
      <c r="BG5" s="10">
        <f>BF5+1</f>
        <v>44985</v>
      </c>
      <c r="BH5" s="10">
        <f t="shared" ref="BH5:BL5" si="2">BG5+1</f>
        <v>44986</v>
      </c>
      <c r="BI5" s="10">
        <f t="shared" si="2"/>
        <v>44987</v>
      </c>
      <c r="BJ5" s="10">
        <f t="shared" si="2"/>
        <v>44988</v>
      </c>
      <c r="BK5" s="10">
        <f t="shared" si="2"/>
        <v>44989</v>
      </c>
      <c r="BL5" s="12">
        <f t="shared" si="2"/>
        <v>44990</v>
      </c>
    </row>
    <row r="6" spans="1:64" ht="30" customHeight="1" thickBot="1" x14ac:dyDescent="0.35">
      <c r="A6" s="59" t="s">
        <v>12</v>
      </c>
      <c r="B6" s="8" t="s">
        <v>13</v>
      </c>
      <c r="C6" s="9" t="s">
        <v>14</v>
      </c>
      <c r="D6" s="9" t="s">
        <v>15</v>
      </c>
      <c r="E6" s="9" t="s">
        <v>16</v>
      </c>
      <c r="F6" s="9" t="s">
        <v>17</v>
      </c>
      <c r="G6" s="9"/>
      <c r="H6" s="9" t="s">
        <v>18</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35">
      <c r="A7" s="58" t="s">
        <v>19</v>
      </c>
      <c r="C7" s="61"/>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35">
      <c r="A8" s="59" t="s">
        <v>20</v>
      </c>
      <c r="B8" s="18" t="s">
        <v>41</v>
      </c>
      <c r="C8" s="70"/>
      <c r="D8" s="19"/>
      <c r="E8" s="20"/>
      <c r="F8" s="21"/>
      <c r="G8" s="17"/>
      <c r="H8" s="17" t="str">
        <f t="shared" ref="H8:H32" si="6">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35">
      <c r="A9" s="59" t="s">
        <v>21</v>
      </c>
      <c r="B9" s="79" t="s">
        <v>42</v>
      </c>
      <c r="C9" s="71" t="s">
        <v>64</v>
      </c>
      <c r="D9" s="22">
        <v>1</v>
      </c>
      <c r="E9" s="65">
        <f>Project_Start</f>
        <v>44935</v>
      </c>
      <c r="F9" s="65">
        <f>E9+4</f>
        <v>44939</v>
      </c>
      <c r="G9" s="17"/>
      <c r="H9" s="17">
        <f t="shared" si="6"/>
        <v>5</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35">
      <c r="A10" s="59" t="s">
        <v>22</v>
      </c>
      <c r="B10" s="79" t="s">
        <v>43</v>
      </c>
      <c r="C10" s="71" t="s">
        <v>65</v>
      </c>
      <c r="D10" s="22">
        <v>1</v>
      </c>
      <c r="E10" s="65">
        <f>F9</f>
        <v>44939</v>
      </c>
      <c r="F10" s="65">
        <f>E10+4</f>
        <v>44943</v>
      </c>
      <c r="G10" s="17"/>
      <c r="H10" s="17">
        <f t="shared" si="6"/>
        <v>5</v>
      </c>
      <c r="I10" s="44"/>
      <c r="J10" s="44"/>
      <c r="K10" s="44"/>
      <c r="L10" s="44"/>
      <c r="M10" s="44"/>
      <c r="N10" s="44"/>
      <c r="O10" s="44"/>
      <c r="P10" s="44"/>
      <c r="Q10" s="44"/>
      <c r="R10" s="44"/>
      <c r="S10" s="44"/>
      <c r="T10" s="44"/>
      <c r="U10" s="45"/>
      <c r="V10" s="45"/>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35">
      <c r="A11" s="58"/>
      <c r="B11" s="79" t="s">
        <v>44</v>
      </c>
      <c r="C11" s="71" t="s">
        <v>66</v>
      </c>
      <c r="D11" s="22">
        <v>1</v>
      </c>
      <c r="E11" s="65">
        <f>F10</f>
        <v>44943</v>
      </c>
      <c r="F11" s="65">
        <f>E11+3</f>
        <v>44946</v>
      </c>
      <c r="G11" s="17"/>
      <c r="H11" s="17">
        <f t="shared" si="6"/>
        <v>4</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35">
      <c r="A12" s="58"/>
      <c r="B12" s="79" t="s">
        <v>45</v>
      </c>
      <c r="C12" s="71" t="s">
        <v>67</v>
      </c>
      <c r="D12" s="22">
        <v>1</v>
      </c>
      <c r="E12" s="65">
        <f>F11</f>
        <v>44946</v>
      </c>
      <c r="F12" s="65">
        <f>E12+7</f>
        <v>44953</v>
      </c>
      <c r="G12" s="17"/>
      <c r="H12" s="17">
        <f t="shared" si="6"/>
        <v>8</v>
      </c>
      <c r="I12" s="44"/>
      <c r="J12" s="44"/>
      <c r="K12" s="44"/>
      <c r="L12" s="44"/>
      <c r="M12" s="44"/>
      <c r="N12" s="44"/>
      <c r="O12" s="44"/>
      <c r="P12" s="44"/>
      <c r="Q12" s="44"/>
      <c r="R12" s="44"/>
      <c r="S12" s="44"/>
      <c r="T12" s="44"/>
      <c r="U12" s="44"/>
      <c r="V12" s="44"/>
      <c r="W12" s="44"/>
      <c r="X12" s="44"/>
      <c r="Y12" s="45"/>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35">
      <c r="A13" s="58"/>
      <c r="B13" s="79" t="s">
        <v>46</v>
      </c>
      <c r="C13" s="71" t="s">
        <v>68</v>
      </c>
      <c r="D13" s="22">
        <v>1</v>
      </c>
      <c r="E13" s="65">
        <f>F12</f>
        <v>44953</v>
      </c>
      <c r="F13" s="65">
        <f>E13+2</f>
        <v>44955</v>
      </c>
      <c r="G13" s="17"/>
      <c r="H13" s="17">
        <f t="shared" si="6"/>
        <v>3</v>
      </c>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35">
      <c r="A14" s="59" t="s">
        <v>23</v>
      </c>
      <c r="B14" s="23" t="s">
        <v>47</v>
      </c>
      <c r="C14" s="72"/>
      <c r="D14" s="24"/>
      <c r="E14" s="25"/>
      <c r="F14" s="26"/>
      <c r="G14" s="17"/>
      <c r="H14" s="17" t="str">
        <f t="shared" si="6"/>
        <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35">
      <c r="A15" s="59"/>
      <c r="B15" s="80" t="s">
        <v>48</v>
      </c>
      <c r="C15" s="73" t="s">
        <v>65</v>
      </c>
      <c r="D15" s="27">
        <v>1</v>
      </c>
      <c r="E15" s="66">
        <f>E10+1</f>
        <v>44940</v>
      </c>
      <c r="F15" s="66">
        <f>E15+4</f>
        <v>44944</v>
      </c>
      <c r="G15" s="17"/>
      <c r="H15" s="17">
        <f t="shared" si="6"/>
        <v>5</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35">
      <c r="A16" s="58"/>
      <c r="B16" s="80" t="s">
        <v>49</v>
      </c>
      <c r="C16" s="73" t="s">
        <v>69</v>
      </c>
      <c r="D16" s="27">
        <v>1</v>
      </c>
      <c r="E16" s="66">
        <f>E11</f>
        <v>44943</v>
      </c>
      <c r="F16" s="66">
        <f>E16+5</f>
        <v>44948</v>
      </c>
      <c r="G16" s="17"/>
      <c r="H16" s="17">
        <f t="shared" si="6"/>
        <v>6</v>
      </c>
      <c r="I16" s="44"/>
      <c r="J16" s="44"/>
      <c r="K16" s="44"/>
      <c r="L16" s="44"/>
      <c r="M16" s="44"/>
      <c r="N16" s="44"/>
      <c r="O16" s="44"/>
      <c r="P16" s="44"/>
      <c r="Q16" s="44"/>
      <c r="R16" s="44"/>
      <c r="S16" s="44"/>
      <c r="T16" s="44"/>
      <c r="U16" s="45"/>
      <c r="V16" s="45"/>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35">
      <c r="A17" s="58"/>
      <c r="B17" s="80" t="s">
        <v>50</v>
      </c>
      <c r="C17" s="73" t="s">
        <v>64</v>
      </c>
      <c r="D17" s="27">
        <v>1</v>
      </c>
      <c r="E17" s="66">
        <f>F16</f>
        <v>44948</v>
      </c>
      <c r="F17" s="66">
        <f>E17+10</f>
        <v>44958</v>
      </c>
      <c r="G17" s="17"/>
      <c r="H17" s="17">
        <f t="shared" si="6"/>
        <v>11</v>
      </c>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35">
      <c r="A18" s="58"/>
      <c r="B18" s="80" t="s">
        <v>51</v>
      </c>
      <c r="C18" s="73" t="s">
        <v>67</v>
      </c>
      <c r="D18" s="27">
        <v>1</v>
      </c>
      <c r="E18" s="66">
        <f>F17</f>
        <v>44958</v>
      </c>
      <c r="F18" s="66">
        <f>E18+9</f>
        <v>44967</v>
      </c>
      <c r="G18" s="17"/>
      <c r="H18" s="17">
        <f t="shared" si="6"/>
        <v>10</v>
      </c>
      <c r="I18" s="44"/>
      <c r="J18" s="44"/>
      <c r="K18" s="44"/>
      <c r="L18" s="44"/>
      <c r="M18" s="44"/>
      <c r="N18" s="44"/>
      <c r="O18" s="44"/>
      <c r="P18" s="44"/>
      <c r="Q18" s="44"/>
      <c r="R18" s="44"/>
      <c r="S18" s="44"/>
      <c r="T18" s="44"/>
      <c r="U18" s="44"/>
      <c r="V18" s="44"/>
      <c r="W18" s="44"/>
      <c r="X18" s="44"/>
      <c r="Y18" s="45"/>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35">
      <c r="A19" s="58"/>
      <c r="B19" s="80" t="s">
        <v>52</v>
      </c>
      <c r="C19" s="73" t="s">
        <v>70</v>
      </c>
      <c r="D19" s="27">
        <v>0</v>
      </c>
      <c r="E19" s="66">
        <f>F18</f>
        <v>44967</v>
      </c>
      <c r="F19" s="66">
        <f>E19+15</f>
        <v>44982</v>
      </c>
      <c r="G19" s="17"/>
      <c r="H19" s="17">
        <f t="shared" si="6"/>
        <v>16</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35">
      <c r="A20" s="58" t="s">
        <v>24</v>
      </c>
      <c r="B20" s="28" t="s">
        <v>53</v>
      </c>
      <c r="C20" s="74"/>
      <c r="D20" s="29"/>
      <c r="E20" s="30"/>
      <c r="F20" s="31"/>
      <c r="G20" s="17"/>
      <c r="H20" s="17" t="str">
        <f t="shared" si="6"/>
        <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x14ac:dyDescent="0.35">
      <c r="A21" s="58"/>
      <c r="B21" s="81" t="s">
        <v>54</v>
      </c>
      <c r="C21" s="75" t="s">
        <v>65</v>
      </c>
      <c r="D21" s="32">
        <v>0</v>
      </c>
      <c r="E21" s="67">
        <f>E19</f>
        <v>44967</v>
      </c>
      <c r="F21" s="67">
        <f>E21+5</f>
        <v>44972</v>
      </c>
      <c r="G21" s="17"/>
      <c r="H21" s="17">
        <f t="shared" si="6"/>
        <v>6</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35">
      <c r="A22" s="58"/>
      <c r="B22" s="81" t="s">
        <v>55</v>
      </c>
      <c r="C22" s="75" t="s">
        <v>71</v>
      </c>
      <c r="D22" s="32">
        <v>0</v>
      </c>
      <c r="E22" s="67">
        <f>F21+1</f>
        <v>44973</v>
      </c>
      <c r="F22" s="67">
        <f>E22+4</f>
        <v>44977</v>
      </c>
      <c r="G22" s="17"/>
      <c r="H22" s="17">
        <f t="shared" si="6"/>
        <v>5</v>
      </c>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35">
      <c r="A23" s="58"/>
      <c r="B23" s="81" t="s">
        <v>56</v>
      </c>
      <c r="C23" s="75" t="s">
        <v>66</v>
      </c>
      <c r="D23" s="32">
        <v>0</v>
      </c>
      <c r="E23" s="67">
        <f>E22+5</f>
        <v>44978</v>
      </c>
      <c r="F23" s="67">
        <f>E23+5</f>
        <v>44983</v>
      </c>
      <c r="G23" s="17"/>
      <c r="H23" s="17">
        <f t="shared" si="6"/>
        <v>6</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35">
      <c r="A24" s="58"/>
      <c r="B24" s="81" t="s">
        <v>57</v>
      </c>
      <c r="C24" s="75" t="s">
        <v>69</v>
      </c>
      <c r="D24" s="32">
        <v>0</v>
      </c>
      <c r="E24" s="67">
        <f>F23+1</f>
        <v>44984</v>
      </c>
      <c r="F24" s="67">
        <f>E24+4</f>
        <v>44988</v>
      </c>
      <c r="G24" s="17"/>
      <c r="H24" s="17">
        <f t="shared" si="6"/>
        <v>5</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35">
      <c r="A25" s="58"/>
      <c r="B25" s="81" t="s">
        <v>58</v>
      </c>
      <c r="C25" s="75" t="s">
        <v>72</v>
      </c>
      <c r="D25" s="32">
        <v>0</v>
      </c>
      <c r="E25" s="67">
        <f>F24</f>
        <v>44988</v>
      </c>
      <c r="F25" s="67">
        <f>E25+4</f>
        <v>44992</v>
      </c>
      <c r="G25" s="17"/>
      <c r="H25" s="17">
        <f t="shared" si="6"/>
        <v>5</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35">
      <c r="A26" s="58" t="s">
        <v>24</v>
      </c>
      <c r="B26" s="33" t="s">
        <v>59</v>
      </c>
      <c r="C26" s="76"/>
      <c r="D26" s="34"/>
      <c r="E26" s="35"/>
      <c r="F26" s="36"/>
      <c r="G26" s="17"/>
      <c r="H26" s="17" t="str">
        <f t="shared" si="6"/>
        <v/>
      </c>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35">
      <c r="A27" s="58"/>
      <c r="B27" s="82" t="s">
        <v>60</v>
      </c>
      <c r="C27" s="77" t="s">
        <v>65</v>
      </c>
      <c r="D27" s="37">
        <v>0</v>
      </c>
      <c r="E27" s="68">
        <f>F25+5</f>
        <v>44997</v>
      </c>
      <c r="F27" s="68">
        <f>E27+3</f>
        <v>45000</v>
      </c>
      <c r="G27" s="17"/>
      <c r="H27" s="17">
        <f t="shared" si="6"/>
        <v>4</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35">
      <c r="A28" s="58"/>
      <c r="B28" s="82" t="s">
        <v>61</v>
      </c>
      <c r="C28" s="77" t="s">
        <v>66</v>
      </c>
      <c r="D28" s="37">
        <v>0</v>
      </c>
      <c r="E28" s="68">
        <f>F27+3</f>
        <v>45003</v>
      </c>
      <c r="F28" s="68">
        <f>E28+10</f>
        <v>45013</v>
      </c>
      <c r="G28" s="17"/>
      <c r="H28" s="17">
        <f t="shared" si="6"/>
        <v>11</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35">
      <c r="A29" s="58"/>
      <c r="B29" s="82" t="s">
        <v>62</v>
      </c>
      <c r="C29" s="77" t="s">
        <v>72</v>
      </c>
      <c r="D29" s="37">
        <v>0</v>
      </c>
      <c r="E29" s="68">
        <f>F28</f>
        <v>45013</v>
      </c>
      <c r="F29" s="68">
        <f>E29+5</f>
        <v>45018</v>
      </c>
      <c r="G29" s="17"/>
      <c r="H29" s="17">
        <f t="shared" si="6"/>
        <v>6</v>
      </c>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35">
      <c r="A30" s="58"/>
      <c r="B30" s="82" t="s">
        <v>63</v>
      </c>
      <c r="C30" s="77" t="s">
        <v>70</v>
      </c>
      <c r="D30" s="37">
        <v>0</v>
      </c>
      <c r="E30" s="68">
        <f>F29</f>
        <v>45018</v>
      </c>
      <c r="F30" s="68">
        <f>E30+3</f>
        <v>45021</v>
      </c>
      <c r="G30" s="17"/>
      <c r="H30" s="17">
        <f t="shared" si="6"/>
        <v>4</v>
      </c>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x14ac:dyDescent="0.35">
      <c r="A31" s="58" t="s">
        <v>25</v>
      </c>
      <c r="B31" s="83"/>
      <c r="C31" s="78"/>
      <c r="D31" s="16"/>
      <c r="E31" s="69"/>
      <c r="F31" s="69"/>
      <c r="G31" s="17"/>
      <c r="H31" s="17" t="str">
        <f t="shared" si="6"/>
        <v/>
      </c>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thickBot="1" x14ac:dyDescent="0.35">
      <c r="A32" s="59" t="s">
        <v>26</v>
      </c>
      <c r="B32" s="38" t="s">
        <v>27</v>
      </c>
      <c r="C32" s="39"/>
      <c r="D32" s="40"/>
      <c r="E32" s="41"/>
      <c r="F32" s="42"/>
      <c r="G32" s="43"/>
      <c r="H32" s="43" t="str">
        <f t="shared" si="6"/>
        <v/>
      </c>
      <c r="I32" s="46"/>
      <c r="J32" s="46"/>
      <c r="K32" s="46"/>
      <c r="L32" s="46"/>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M32" s="46"/>
      <c r="AN32" s="46"/>
      <c r="AO32" s="46"/>
      <c r="AP32" s="46"/>
      <c r="AQ32" s="46"/>
      <c r="AR32" s="46"/>
      <c r="AS32" s="46"/>
      <c r="AT32" s="46"/>
      <c r="AU32" s="46"/>
      <c r="AV32" s="46"/>
      <c r="AW32" s="46"/>
      <c r="AX32" s="46"/>
      <c r="AY32" s="46"/>
      <c r="AZ32" s="46"/>
      <c r="BA32" s="46"/>
      <c r="BB32" s="46"/>
      <c r="BC32" s="46"/>
      <c r="BD32" s="46"/>
      <c r="BE32" s="46"/>
      <c r="BF32" s="46"/>
      <c r="BG32" s="46"/>
      <c r="BH32" s="46"/>
      <c r="BI32" s="46"/>
      <c r="BJ32" s="46"/>
      <c r="BK32" s="46"/>
      <c r="BL32" s="46"/>
    </row>
    <row r="33" spans="3:7" ht="30" customHeight="1" x14ac:dyDescent="0.3">
      <c r="G33" s="6"/>
    </row>
    <row r="34" spans="3:7" ht="30" customHeight="1" x14ac:dyDescent="0.3">
      <c r="C34" s="14"/>
      <c r="F34" s="60"/>
    </row>
    <row r="35" spans="3:7" ht="30" customHeight="1" x14ac:dyDescent="0.3">
      <c r="C35" s="15"/>
    </row>
  </sheetData>
  <mergeCells count="11">
    <mergeCell ref="C3:D3"/>
    <mergeCell ref="C4:D4"/>
    <mergeCell ref="AK4:AQ4"/>
    <mergeCell ref="AR4:AX4"/>
    <mergeCell ref="AY4:BE4"/>
    <mergeCell ref="BF4:BL4"/>
    <mergeCell ref="E3:F3"/>
    <mergeCell ref="I4:O4"/>
    <mergeCell ref="P4:V4"/>
    <mergeCell ref="W4:AC4"/>
    <mergeCell ref="AD4:AJ4"/>
  </mergeCells>
  <conditionalFormatting sqref="D7:D32">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2">
    <cfRule type="expression" dxfId="2" priority="33">
      <formula>AND(TODAY()&gt;=I$5,TODAY()&lt;J$5)</formula>
    </cfRule>
  </conditionalFormatting>
  <conditionalFormatting sqref="I7:BL32">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ignoredErrors>
    <ignoredError sqref="F22:F23 E23"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09375" defaultRowHeight="13.8" x14ac:dyDescent="0.3"/>
  <cols>
    <col min="1" max="1" width="87.109375" style="48" customWidth="1"/>
    <col min="2" max="16384" width="9.109375" style="2"/>
  </cols>
  <sheetData>
    <row r="1" spans="1:2" ht="46.5" customHeight="1" x14ac:dyDescent="0.3"/>
    <row r="2" spans="1:2" s="50" customFormat="1" ht="15.6" x14ac:dyDescent="0.3">
      <c r="A2" s="49" t="s">
        <v>2</v>
      </c>
      <c r="B2" s="49"/>
    </row>
    <row r="3" spans="1:2" s="54" customFormat="1" ht="27" customHeight="1" x14ac:dyDescent="0.3">
      <c r="A3" s="87" t="s">
        <v>5</v>
      </c>
      <c r="B3" s="55"/>
    </row>
    <row r="4" spans="1:2" s="51" customFormat="1" ht="25.8" x14ac:dyDescent="0.5">
      <c r="A4" s="52" t="s">
        <v>28</v>
      </c>
    </row>
    <row r="5" spans="1:2" ht="74.099999999999994" customHeight="1" x14ac:dyDescent="0.3">
      <c r="A5" s="53" t="s">
        <v>29</v>
      </c>
    </row>
    <row r="6" spans="1:2" ht="26.25" customHeight="1" x14ac:dyDescent="0.3">
      <c r="A6" s="52" t="s">
        <v>30</v>
      </c>
    </row>
    <row r="7" spans="1:2" s="48" customFormat="1" ht="204.9" customHeight="1" x14ac:dyDescent="0.3">
      <c r="A7" s="57" t="s">
        <v>31</v>
      </c>
    </row>
    <row r="8" spans="1:2" s="51" customFormat="1" ht="25.8" x14ac:dyDescent="0.5">
      <c r="A8" s="52" t="s">
        <v>32</v>
      </c>
    </row>
    <row r="9" spans="1:2" ht="57.6" x14ac:dyDescent="0.3">
      <c r="A9" s="53" t="s">
        <v>33</v>
      </c>
    </row>
    <row r="10" spans="1:2" s="48" customFormat="1" ht="27.9" customHeight="1" x14ac:dyDescent="0.3">
      <c r="A10" s="56" t="s">
        <v>34</v>
      </c>
    </row>
    <row r="11" spans="1:2" s="51" customFormat="1" ht="25.8" x14ac:dyDescent="0.5">
      <c r="A11" s="52" t="s">
        <v>35</v>
      </c>
    </row>
    <row r="12" spans="1:2" ht="28.8" x14ac:dyDescent="0.3">
      <c r="A12" s="53" t="s">
        <v>36</v>
      </c>
    </row>
    <row r="13" spans="1:2" s="48" customFormat="1" ht="27.9" customHeight="1" x14ac:dyDescent="0.3">
      <c r="A13" s="56" t="s">
        <v>37</v>
      </c>
    </row>
    <row r="14" spans="1:2" s="51" customFormat="1" ht="25.8" x14ac:dyDescent="0.5">
      <c r="A14" s="52" t="s">
        <v>38</v>
      </c>
    </row>
    <row r="15" spans="1:2" ht="75" customHeight="1" x14ac:dyDescent="0.3">
      <c r="A15" s="53" t="s">
        <v>39</v>
      </c>
    </row>
    <row r="16" spans="1:2" ht="72" x14ac:dyDescent="0.3">
      <c r="A16" s="53" t="s">
        <v>40</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2022-03-11T22:40:12Z</dcterms:created>
  <dcterms:modified xsi:type="dcterms:W3CDTF">2023-02-11T03:15:15Z</dcterms:modified>
  <cp:category/>
  <cp:contentStatus/>
</cp:coreProperties>
</file>