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r_herron_northeastern_edu/Documents/Documents/Teaching/FINA 6203 - 2023 Fall/Slides/Questions/"/>
    </mc:Choice>
  </mc:AlternateContent>
  <xr:revisionPtr revIDLastSave="0" documentId="10_ncr:40000_{A7D5E13A-DE8F-4C49-9213-9CF3D65C9C36}" xr6:coauthVersionLast="47" xr6:coauthVersionMax="47" xr10:uidLastSave="{00000000-0000-0000-0000-000000000000}"/>
  <bookViews>
    <workbookView xWindow="780" yWindow="780" windowWidth="38700" windowHeight="15375" activeTab="2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D9" i="2"/>
  <c r="C9" i="2"/>
  <c r="B9" i="2"/>
  <c r="D8" i="2"/>
  <c r="C8" i="2"/>
  <c r="B8" i="2"/>
  <c r="E7" i="2"/>
  <c r="E6" i="2"/>
  <c r="E5" i="2"/>
  <c r="E4" i="2"/>
  <c r="E3" i="2"/>
  <c r="E2" i="2"/>
  <c r="E9" i="2" s="1"/>
  <c r="K4" i="3"/>
  <c r="J13" i="3" s="1"/>
  <c r="K5" i="3"/>
  <c r="K6" i="3"/>
  <c r="K12" i="3" s="1"/>
  <c r="K7" i="3"/>
  <c r="K8" i="3"/>
  <c r="K11" i="3" s="1"/>
  <c r="K9" i="3"/>
  <c r="K10" i="3"/>
  <c r="K3" i="3"/>
  <c r="J11" i="3"/>
  <c r="J12" i="3"/>
  <c r="I12" i="3"/>
  <c r="I11" i="3"/>
  <c r="I4" i="3"/>
  <c r="J4" i="3" s="1"/>
  <c r="I5" i="3"/>
  <c r="J5" i="3"/>
  <c r="I6" i="3"/>
  <c r="J6" i="3"/>
  <c r="I7" i="3"/>
  <c r="J7" i="3" s="1"/>
  <c r="I8" i="3"/>
  <c r="J8" i="3" s="1"/>
  <c r="I9" i="3"/>
  <c r="J9" i="3" s="1"/>
  <c r="I10" i="3"/>
  <c r="J10" i="3"/>
  <c r="J3" i="3"/>
  <c r="I3" i="3"/>
  <c r="G5" i="3"/>
  <c r="G6" i="3" s="1"/>
  <c r="G7" i="3" s="1"/>
  <c r="G8" i="3" s="1"/>
  <c r="G9" i="3" s="1"/>
  <c r="G10" i="3" s="1"/>
  <c r="H5" i="3"/>
  <c r="H6" i="3" s="1"/>
  <c r="H7" i="3" s="1"/>
  <c r="H8" i="3" s="1"/>
  <c r="H9" i="3" s="1"/>
  <c r="H10" i="3" s="1"/>
  <c r="H4" i="3"/>
  <c r="G4" i="3"/>
  <c r="B10" i="1"/>
  <c r="B11" i="1" s="1"/>
  <c r="C9" i="1"/>
  <c r="B9" i="1"/>
  <c r="C8" i="1"/>
  <c r="B8" i="1"/>
  <c r="E8" i="2" l="1"/>
  <c r="J14" i="3"/>
</calcChain>
</file>

<file path=xl/sharedStrings.xml><?xml version="1.0" encoding="utf-8"?>
<sst xmlns="http://schemas.openxmlformats.org/spreadsheetml/2006/main" count="35" uniqueCount="24">
  <si>
    <t>Year</t>
  </si>
  <si>
    <t>Fund</t>
  </si>
  <si>
    <t>Market</t>
  </si>
  <si>
    <t>Rho</t>
  </si>
  <si>
    <t>Mean</t>
  </si>
  <si>
    <t>SD</t>
  </si>
  <si>
    <t>Beta</t>
  </si>
  <si>
    <t>A</t>
  </si>
  <si>
    <t>B</t>
  </si>
  <si>
    <t>C</t>
  </si>
  <si>
    <t>D</t>
  </si>
  <si>
    <t>Risk-free rate</t>
  </si>
  <si>
    <t>e</t>
  </si>
  <si>
    <t>E</t>
  </si>
  <si>
    <t>AT&amp;T</t>
  </si>
  <si>
    <t>GM</t>
  </si>
  <si>
    <t>S&amp;P 500</t>
  </si>
  <si>
    <t>T-bills</t>
  </si>
  <si>
    <t>r_P</t>
  </si>
  <si>
    <t>w_A</t>
  </si>
  <si>
    <t>w_G</t>
  </si>
  <si>
    <t>r_P - r_f</t>
  </si>
  <si>
    <t>r_M - r_f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</si>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</sst>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%"/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9" fontId="0" fillId="0" borderId="0" xfId="0" applyNumberFormat="1"/>
    <xf numFmtId="9" fontId="0" fillId="0" borderId="1" xfId="0" applyNumberFormat="1" applyBorder="1" applyAlignment="1">
      <alignment horizontal="right" vertical="center" wrapText="1"/>
    </xf>
    <xf numFmtId="170" fontId="0" fillId="0" borderId="0" xfId="0" applyNumberFormat="1"/>
    <xf numFmtId="172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Border="1"/>
    <xf numFmtId="0" fontId="0" fillId="0" borderId="0" xfId="0" applyFill="1" applyBorder="1" applyAlignment="1">
      <alignment horizontal="right" vertical="center" wrapText="1"/>
    </xf>
    <xf numFmtId="172" fontId="0" fillId="0" borderId="0" xfId="0" applyNumberFormat="1" applyBorder="1"/>
    <xf numFmtId="0" fontId="0" fillId="0" borderId="0" xfId="0" applyFill="1" applyBorder="1"/>
    <xf numFmtId="172" fontId="0" fillId="0" borderId="0" xfId="0" applyNumberFormat="1" applyFill="1" applyBorder="1"/>
    <xf numFmtId="0" fontId="0" fillId="0" borderId="3" xfId="0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defaultRowHeight="15" x14ac:dyDescent="0.25"/>
  <cols>
    <col min="1" max="1" width="6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</row>
    <row r="2" spans="1:12" x14ac:dyDescent="0.25">
      <c r="A2" s="2">
        <v>1</v>
      </c>
      <c r="B2" s="5">
        <v>0.14000000000000001</v>
      </c>
      <c r="C2" s="5">
        <v>0.13</v>
      </c>
      <c r="L2" s="12"/>
    </row>
    <row r="3" spans="1:12" x14ac:dyDescent="0.25">
      <c r="A3" s="2">
        <v>2</v>
      </c>
      <c r="B3" s="5">
        <v>-0.24</v>
      </c>
      <c r="C3" s="5">
        <v>-0.14000000000000001</v>
      </c>
    </row>
    <row r="4" spans="1:12" x14ac:dyDescent="0.25">
      <c r="A4" s="2">
        <v>3</v>
      </c>
      <c r="B4" s="5">
        <v>-0.06</v>
      </c>
      <c r="C4" s="5">
        <v>-0.08</v>
      </c>
    </row>
    <row r="5" spans="1:12" x14ac:dyDescent="0.25">
      <c r="A5" s="2">
        <v>4</v>
      </c>
      <c r="B5" s="5">
        <v>0.05</v>
      </c>
      <c r="C5" s="5">
        <v>0.28000000000000003</v>
      </c>
    </row>
    <row r="6" spans="1:12" x14ac:dyDescent="0.25">
      <c r="A6" s="2">
        <v>5</v>
      </c>
      <c r="B6" s="5">
        <v>0.14000000000000001</v>
      </c>
      <c r="C6" s="5">
        <v>0.08</v>
      </c>
    </row>
    <row r="7" spans="1:12" x14ac:dyDescent="0.25">
      <c r="A7" s="2">
        <v>6</v>
      </c>
      <c r="B7" s="5">
        <v>0.1</v>
      </c>
      <c r="C7" s="5">
        <v>0.08</v>
      </c>
    </row>
    <row r="8" spans="1:12" x14ac:dyDescent="0.25">
      <c r="A8" t="s">
        <v>4</v>
      </c>
      <c r="B8" s="6">
        <f>AVERAGE(B2:B7)</f>
        <v>2.1666666666666678E-2</v>
      </c>
      <c r="C8" s="6">
        <f>AVERAGE(C2:C7)</f>
        <v>5.8333333333333341E-2</v>
      </c>
      <c r="E8" s="6"/>
    </row>
    <row r="9" spans="1:12" x14ac:dyDescent="0.25">
      <c r="A9" t="s">
        <v>5</v>
      </c>
      <c r="B9" s="6">
        <f>_xlfn.STDEV.S(B2:B7)</f>
        <v>0.14838014242703323</v>
      </c>
      <c r="C9" s="6">
        <f>_xlfn.STDEV.S(C2:C7)</f>
        <v>0.1507868252423489</v>
      </c>
    </row>
    <row r="10" spans="1:12" x14ac:dyDescent="0.25">
      <c r="A10" t="s">
        <v>3</v>
      </c>
      <c r="B10" s="7">
        <f>CORREL(B2:B7,C2:C7)</f>
        <v>0.73493796031109992</v>
      </c>
    </row>
    <row r="11" spans="1:12" x14ac:dyDescent="0.25">
      <c r="A11" t="s">
        <v>6</v>
      </c>
      <c r="B11" s="7">
        <f>B10*B9/C9</f>
        <v>0.72320774080046912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ColWidth="36.7109375" defaultRowHeight="15" x14ac:dyDescent="0.25"/>
  <cols>
    <col min="1" max="1" width="6" bestFit="1" customWidth="1"/>
    <col min="2" max="3" width="9.140625" bestFit="1" customWidth="1"/>
    <col min="4" max="4" width="13.140625" bestFit="1" customWidth="1"/>
    <col min="5" max="5" width="9.140625" bestFit="1" customWidth="1"/>
  </cols>
  <sheetData>
    <row r="1" spans="1:5" x14ac:dyDescent="0.25">
      <c r="A1" s="1" t="s">
        <v>0</v>
      </c>
      <c r="B1" s="3" t="s">
        <v>1</v>
      </c>
      <c r="C1" s="3" t="s">
        <v>2</v>
      </c>
      <c r="D1" s="3" t="s">
        <v>11</v>
      </c>
      <c r="E1" s="17" t="s">
        <v>12</v>
      </c>
    </row>
    <row r="2" spans="1:5" x14ac:dyDescent="0.25">
      <c r="A2" s="1">
        <v>1</v>
      </c>
      <c r="B2" s="5">
        <v>0.14000000000000001</v>
      </c>
      <c r="C2" s="5">
        <v>0.13</v>
      </c>
      <c r="D2" s="5">
        <v>0.05</v>
      </c>
      <c r="E2" s="4">
        <f>B2-C2</f>
        <v>1.0000000000000009E-2</v>
      </c>
    </row>
    <row r="3" spans="1:5" x14ac:dyDescent="0.25">
      <c r="A3" s="1">
        <v>2</v>
      </c>
      <c r="B3" s="5">
        <v>-0.25</v>
      </c>
      <c r="C3" s="5">
        <v>-0.14000000000000001</v>
      </c>
      <c r="D3" s="5">
        <v>0.02</v>
      </c>
      <c r="E3" s="4">
        <f>B3-C3</f>
        <v>-0.10999999999999999</v>
      </c>
    </row>
    <row r="4" spans="1:5" x14ac:dyDescent="0.25">
      <c r="A4" s="1">
        <v>3</v>
      </c>
      <c r="B4" s="5">
        <v>-0.06</v>
      </c>
      <c r="C4" s="5">
        <v>-0.08</v>
      </c>
      <c r="D4" s="5">
        <v>0.01</v>
      </c>
      <c r="E4" s="4">
        <f>B4-C4</f>
        <v>2.0000000000000004E-2</v>
      </c>
    </row>
    <row r="5" spans="1:5" x14ac:dyDescent="0.25">
      <c r="A5" s="1">
        <v>4</v>
      </c>
      <c r="B5" s="5">
        <v>0.05</v>
      </c>
      <c r="C5" s="5">
        <v>0.28000000000000003</v>
      </c>
      <c r="D5" s="5">
        <v>0.02</v>
      </c>
      <c r="E5" s="4">
        <f>B5-C5</f>
        <v>-0.23000000000000004</v>
      </c>
    </row>
    <row r="6" spans="1:5" x14ac:dyDescent="0.25">
      <c r="A6" s="1">
        <v>5</v>
      </c>
      <c r="B6" s="5">
        <v>0.14000000000000001</v>
      </c>
      <c r="C6" s="5">
        <v>0.08</v>
      </c>
      <c r="D6" s="5">
        <v>0.04</v>
      </c>
      <c r="E6" s="4">
        <f>B6-C6</f>
        <v>6.0000000000000012E-2</v>
      </c>
    </row>
    <row r="7" spans="1:5" x14ac:dyDescent="0.25">
      <c r="A7" s="1">
        <v>6</v>
      </c>
      <c r="B7" s="5">
        <v>0.2</v>
      </c>
      <c r="C7" s="5">
        <v>0.06</v>
      </c>
      <c r="D7" s="5">
        <v>0.05</v>
      </c>
      <c r="E7" s="4">
        <f>B7-C7</f>
        <v>0.14000000000000001</v>
      </c>
    </row>
    <row r="8" spans="1:5" x14ac:dyDescent="0.25">
      <c r="A8" t="s">
        <v>4</v>
      </c>
      <c r="B8" s="6">
        <f>AVERAGE(B2:B7)</f>
        <v>3.6666666666666674E-2</v>
      </c>
      <c r="C8" s="6">
        <f>AVERAGE(C2:C7)</f>
        <v>5.5E-2</v>
      </c>
      <c r="D8" s="6">
        <f>AVERAGE(D2:D7)</f>
        <v>3.1666666666666669E-2</v>
      </c>
      <c r="E8" s="6">
        <f>AVERAGE(E2:E7)</f>
        <v>-1.833333333333333E-2</v>
      </c>
    </row>
    <row r="9" spans="1:5" x14ac:dyDescent="0.25">
      <c r="A9" t="s">
        <v>5</v>
      </c>
      <c r="B9" s="6">
        <f>_xlfn.STDEV.S(B2:B7)</f>
        <v>0.16717256553234647</v>
      </c>
      <c r="C9" s="6">
        <f>_xlfn.STDEV.S(C2:C7)</f>
        <v>0.15043270920913443</v>
      </c>
      <c r="D9" s="6">
        <f>_xlfn.STDEV.S(D2:D7)</f>
        <v>1.7224014243685092E-2</v>
      </c>
      <c r="E9" s="6">
        <f>_xlfn.STDEV.S(E2:E7)</f>
        <v>0.13166877635440635</v>
      </c>
    </row>
    <row r="10" spans="1:5" x14ac:dyDescent="0.25">
      <c r="A10" t="s">
        <v>3</v>
      </c>
      <c r="B10" s="7">
        <f>CORREL(B2:B7,C2:C7)</f>
        <v>0.66088171325441769</v>
      </c>
    </row>
    <row r="11" spans="1:5" x14ac:dyDescent="0.25">
      <c r="A11" t="s">
        <v>6</v>
      </c>
      <c r="B11" s="7">
        <f>B10*B9/C9</f>
        <v>0.73442333186036246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12" sqref="F12"/>
    </sheetView>
  </sheetViews>
  <sheetFormatPr defaultRowHeight="15" x14ac:dyDescent="0.25"/>
  <cols>
    <col min="1" max="1" width="2" bestFit="1" customWidth="1"/>
    <col min="2" max="2" width="5" bestFit="1" customWidth="1"/>
    <col min="3" max="3" width="5.7109375" bestFit="1" customWidth="1"/>
    <col min="4" max="4" width="5.28515625" bestFit="1" customWidth="1"/>
    <col min="5" max="5" width="8" bestFit="1" customWidth="1"/>
    <col min="6" max="6" width="6.42578125" bestFit="1" customWidth="1"/>
    <col min="7" max="7" width="4.85546875" style="12" bestFit="1" customWidth="1"/>
    <col min="8" max="8" width="6" style="12" bestFit="1" customWidth="1"/>
    <col min="9" max="9" width="7.28515625" style="12" bestFit="1" customWidth="1"/>
    <col min="10" max="10" width="7.85546875" style="12" bestFit="1" customWidth="1"/>
    <col min="11" max="11" width="8.42578125" style="12" bestFit="1" customWidth="1"/>
  </cols>
  <sheetData>
    <row r="1" spans="1:11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0" t="s">
        <v>13</v>
      </c>
      <c r="G1" s="8"/>
      <c r="H1" s="8"/>
    </row>
    <row r="2" spans="1:11" x14ac:dyDescent="0.25">
      <c r="A2" s="1">
        <v>1</v>
      </c>
      <c r="B2" s="2" t="s">
        <v>0</v>
      </c>
      <c r="C2" s="3" t="s">
        <v>14</v>
      </c>
      <c r="D2" s="3" t="s">
        <v>15</v>
      </c>
      <c r="E2" s="3" t="s">
        <v>16</v>
      </c>
      <c r="F2" s="11" t="s">
        <v>17</v>
      </c>
      <c r="G2" s="9" t="s">
        <v>19</v>
      </c>
      <c r="H2" s="9" t="s">
        <v>20</v>
      </c>
      <c r="I2" s="13" t="s">
        <v>18</v>
      </c>
      <c r="J2" s="13" t="s">
        <v>21</v>
      </c>
      <c r="K2" s="13" t="s">
        <v>22</v>
      </c>
    </row>
    <row r="3" spans="1:11" x14ac:dyDescent="0.25">
      <c r="A3" s="1">
        <v>2</v>
      </c>
      <c r="B3" s="2">
        <v>2015</v>
      </c>
      <c r="C3" s="3">
        <v>0.06</v>
      </c>
      <c r="D3" s="3">
        <v>0.1</v>
      </c>
      <c r="E3" s="3">
        <v>0.13</v>
      </c>
      <c r="F3" s="11">
        <v>3.9E-2</v>
      </c>
      <c r="G3" s="9">
        <v>0.9</v>
      </c>
      <c r="H3" s="9">
        <v>0.1</v>
      </c>
      <c r="I3" s="14">
        <f>SUMPRODUCT(G3:H3,C3:D3)</f>
        <v>6.4000000000000001E-2</v>
      </c>
      <c r="J3" s="14">
        <f>I3-F3</f>
        <v>2.5000000000000001E-2</v>
      </c>
      <c r="K3" s="14">
        <f>E3-F3</f>
        <v>9.0999999999999998E-2</v>
      </c>
    </row>
    <row r="4" spans="1:11" x14ac:dyDescent="0.25">
      <c r="A4" s="1">
        <v>3</v>
      </c>
      <c r="B4" s="2">
        <v>2016</v>
      </c>
      <c r="C4" s="3">
        <v>-0.22</v>
      </c>
      <c r="D4" s="3">
        <v>-0.03</v>
      </c>
      <c r="E4" s="3">
        <v>-0.14000000000000001</v>
      </c>
      <c r="F4" s="11">
        <v>2.1999999999999999E-2</v>
      </c>
      <c r="G4" s="9">
        <f>G3</f>
        <v>0.9</v>
      </c>
      <c r="H4" s="9">
        <f>H3</f>
        <v>0.1</v>
      </c>
      <c r="I4" s="14">
        <f t="shared" ref="I4:I10" si="0">SUMPRODUCT(G4:H4,C4:D4)</f>
        <v>-0.20100000000000001</v>
      </c>
      <c r="J4" s="14">
        <f t="shared" ref="J4:J10" si="1">I4-F4</f>
        <v>-0.223</v>
      </c>
      <c r="K4" s="14">
        <f t="shared" ref="K4:K10" si="2">E4-F4</f>
        <v>-0.16200000000000001</v>
      </c>
    </row>
    <row r="5" spans="1:11" x14ac:dyDescent="0.25">
      <c r="A5" s="1">
        <v>4</v>
      </c>
      <c r="B5" s="2">
        <v>2017</v>
      </c>
      <c r="C5" s="3">
        <v>-0.06</v>
      </c>
      <c r="D5" s="3">
        <v>-0.17</v>
      </c>
      <c r="E5" s="3">
        <v>-0.08</v>
      </c>
      <c r="F5" s="11">
        <v>1.4999999999999999E-2</v>
      </c>
      <c r="G5" s="9">
        <f t="shared" ref="G5:G10" si="3">G4</f>
        <v>0.9</v>
      </c>
      <c r="H5" s="9">
        <f t="shared" ref="H5:H10" si="4">H4</f>
        <v>0.1</v>
      </c>
      <c r="I5" s="14">
        <f t="shared" si="0"/>
        <v>-7.1000000000000008E-2</v>
      </c>
      <c r="J5" s="14">
        <f t="shared" si="1"/>
        <v>-8.6000000000000007E-2</v>
      </c>
      <c r="K5" s="14">
        <f t="shared" si="2"/>
        <v>-9.5000000000000001E-2</v>
      </c>
    </row>
    <row r="6" spans="1:11" x14ac:dyDescent="0.25">
      <c r="A6" s="1">
        <v>5</v>
      </c>
      <c r="B6" s="2">
        <v>2018</v>
      </c>
      <c r="C6" s="3">
        <v>0.05</v>
      </c>
      <c r="D6" s="3">
        <v>0.08</v>
      </c>
      <c r="E6" s="3">
        <v>0.28000000000000003</v>
      </c>
      <c r="F6" s="11">
        <v>2.3E-2</v>
      </c>
      <c r="G6" s="9">
        <f t="shared" si="3"/>
        <v>0.9</v>
      </c>
      <c r="H6" s="9">
        <f t="shared" si="4"/>
        <v>0.1</v>
      </c>
      <c r="I6" s="14">
        <f t="shared" si="0"/>
        <v>5.3000000000000005E-2</v>
      </c>
      <c r="J6" s="14">
        <f t="shared" si="1"/>
        <v>3.0000000000000006E-2</v>
      </c>
      <c r="K6" s="14">
        <f t="shared" si="2"/>
        <v>0.25700000000000001</v>
      </c>
    </row>
    <row r="7" spans="1:11" x14ac:dyDescent="0.25">
      <c r="A7" s="1">
        <v>6</v>
      </c>
      <c r="B7" s="2">
        <v>2019</v>
      </c>
      <c r="C7" s="3">
        <v>0.14000000000000001</v>
      </c>
      <c r="D7" s="3">
        <v>0.12</v>
      </c>
      <c r="E7" s="3">
        <v>0.08</v>
      </c>
      <c r="F7" s="11">
        <v>2.8000000000000001E-2</v>
      </c>
      <c r="G7" s="9">
        <f t="shared" si="3"/>
        <v>0.9</v>
      </c>
      <c r="H7" s="9">
        <f t="shared" si="4"/>
        <v>0.1</v>
      </c>
      <c r="I7" s="14">
        <f t="shared" si="0"/>
        <v>0.13800000000000004</v>
      </c>
      <c r="J7" s="14">
        <f t="shared" si="1"/>
        <v>0.11000000000000004</v>
      </c>
      <c r="K7" s="14">
        <f t="shared" si="2"/>
        <v>5.2000000000000005E-2</v>
      </c>
    </row>
    <row r="8" spans="1:11" x14ac:dyDescent="0.25">
      <c r="A8" s="1">
        <v>7</v>
      </c>
      <c r="B8" s="2">
        <v>2020</v>
      </c>
      <c r="C8" s="3">
        <v>0.2</v>
      </c>
      <c r="D8" s="3">
        <v>0.15</v>
      </c>
      <c r="E8" s="3">
        <v>0.04</v>
      </c>
      <c r="F8" s="11">
        <v>3.1E-2</v>
      </c>
      <c r="G8" s="9">
        <f t="shared" si="3"/>
        <v>0.9</v>
      </c>
      <c r="H8" s="9">
        <f t="shared" si="4"/>
        <v>0.1</v>
      </c>
      <c r="I8" s="14">
        <f t="shared" si="0"/>
        <v>0.19500000000000001</v>
      </c>
      <c r="J8" s="14">
        <f t="shared" si="1"/>
        <v>0.16400000000000001</v>
      </c>
      <c r="K8" s="14">
        <f t="shared" si="2"/>
        <v>9.0000000000000011E-3</v>
      </c>
    </row>
    <row r="9" spans="1:11" x14ac:dyDescent="0.25">
      <c r="A9" s="1">
        <v>8</v>
      </c>
      <c r="B9" s="2">
        <v>2021</v>
      </c>
      <c r="C9" s="3">
        <v>0.04</v>
      </c>
      <c r="D9" s="3">
        <v>0.13</v>
      </c>
      <c r="E9" s="3">
        <v>0.05</v>
      </c>
      <c r="F9" s="11">
        <v>0.03</v>
      </c>
      <c r="G9" s="9">
        <f t="shared" si="3"/>
        <v>0.9</v>
      </c>
      <c r="H9" s="9">
        <f t="shared" si="4"/>
        <v>0.1</v>
      </c>
      <c r="I9" s="14">
        <f t="shared" si="0"/>
        <v>4.9000000000000002E-2</v>
      </c>
      <c r="J9" s="14">
        <f t="shared" si="1"/>
        <v>1.9000000000000003E-2</v>
      </c>
      <c r="K9" s="14">
        <f t="shared" si="2"/>
        <v>2.0000000000000004E-2</v>
      </c>
    </row>
    <row r="10" spans="1:11" x14ac:dyDescent="0.25">
      <c r="A10" s="1">
        <v>9</v>
      </c>
      <c r="B10" s="2">
        <v>2022</v>
      </c>
      <c r="C10" s="3">
        <v>0.02</v>
      </c>
      <c r="D10" s="3">
        <v>0.05</v>
      </c>
      <c r="E10" s="3">
        <v>7.0000000000000007E-2</v>
      </c>
      <c r="F10" s="11">
        <v>3.2000000000000001E-2</v>
      </c>
      <c r="G10" s="9">
        <f t="shared" si="3"/>
        <v>0.9</v>
      </c>
      <c r="H10" s="9">
        <f t="shared" si="4"/>
        <v>0.1</v>
      </c>
      <c r="I10" s="14">
        <f t="shared" si="0"/>
        <v>2.3000000000000003E-2</v>
      </c>
      <c r="J10" s="14">
        <f t="shared" si="1"/>
        <v>-8.9999999999999976E-3</v>
      </c>
      <c r="K10" s="14">
        <f t="shared" si="2"/>
        <v>3.8000000000000006E-2</v>
      </c>
    </row>
    <row r="11" spans="1:11" x14ac:dyDescent="0.25">
      <c r="H11" s="12" t="s">
        <v>4</v>
      </c>
      <c r="I11" s="14">
        <f>AVERAGE(I3:I10)</f>
        <v>3.1250000000000007E-2</v>
      </c>
      <c r="J11" s="14">
        <f t="shared" ref="J11:K11" si="5">AVERAGE(J3:J10)</f>
        <v>3.7500000000000064E-3</v>
      </c>
      <c r="K11" s="14">
        <f t="shared" si="5"/>
        <v>2.6250000000000006E-2</v>
      </c>
    </row>
    <row r="12" spans="1:11" x14ac:dyDescent="0.25">
      <c r="H12" s="12" t="s">
        <v>5</v>
      </c>
      <c r="I12" s="16">
        <f>_xlfn.STDEV.S(I3:I10)</f>
        <v>0.12220211595081792</v>
      </c>
      <c r="J12" s="16">
        <f t="shared" ref="J12:K12" si="6">_xlfn.STDEV.S(J3:J10)</f>
        <v>0.11830680453803154</v>
      </c>
      <c r="K12" s="16">
        <f t="shared" si="6"/>
        <v>0.12462257305274078</v>
      </c>
    </row>
    <row r="13" spans="1:11" x14ac:dyDescent="0.25">
      <c r="H13" s="12" t="s">
        <v>23</v>
      </c>
      <c r="J13" s="14">
        <f>CORREL(J3:J10,K3:K10)</f>
        <v>0.58841119186544133</v>
      </c>
    </row>
    <row r="14" spans="1:11" x14ac:dyDescent="0.25">
      <c r="H14" s="15" t="s">
        <v>6</v>
      </c>
      <c r="J14" s="14">
        <f>J13*J12/K12</f>
        <v>0.55859100128316574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Herron, Richard</dc:creator>
  <cp:lastModifiedBy>Herron, Richard</cp:lastModifiedBy>
  <dcterms:created xsi:type="dcterms:W3CDTF">2023-11-14T11:58:55Z</dcterms:created>
  <dcterms:modified xsi:type="dcterms:W3CDTF">2023-11-14T15:31:02Z</dcterms:modified>
</cp:coreProperties>
</file>