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-460" windowWidth="28800" windowHeight="18000"/>
  </bookViews>
  <sheets>
    <sheet name="day" sheetId="1" r:id="rId1"/>
    <sheet name="temp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2" i="1"/>
</calcChain>
</file>

<file path=xl/sharedStrings.xml><?xml version="1.0" encoding="utf-8"?>
<sst xmlns="http://schemas.openxmlformats.org/spreadsheetml/2006/main" count="31" uniqueCount="31">
  <si>
    <t>instant</t>
  </si>
  <si>
    <t>dteday</t>
  </si>
  <si>
    <t>yr</t>
  </si>
  <si>
    <t>holiday</t>
  </si>
  <si>
    <t>weekday</t>
  </si>
  <si>
    <t>workingday</t>
  </si>
  <si>
    <t>weathersit</t>
  </si>
  <si>
    <t>windspeed</t>
  </si>
  <si>
    <t>casual</t>
  </si>
  <si>
    <t>registered</t>
  </si>
  <si>
    <t>cnt</t>
  </si>
  <si>
    <t>Season</t>
  </si>
  <si>
    <t>season_no</t>
  </si>
  <si>
    <t>mnth_no</t>
  </si>
  <si>
    <t>Month</t>
  </si>
  <si>
    <t>Day</t>
  </si>
  <si>
    <t>DayType</t>
  </si>
  <si>
    <t>Weather</t>
  </si>
  <si>
    <t>Year</t>
  </si>
  <si>
    <t>Temp</t>
  </si>
  <si>
    <t>aTemp</t>
  </si>
  <si>
    <t>ntemp</t>
  </si>
  <si>
    <t>natemp</t>
  </si>
  <si>
    <t>nhum</t>
  </si>
  <si>
    <t>nwindspeed</t>
  </si>
  <si>
    <t>MONTH</t>
  </si>
  <si>
    <t>AvgDCTemp</t>
  </si>
  <si>
    <t>AvgOHTemp</t>
  </si>
  <si>
    <t xml:space="preserve">AVG TMP OH </t>
  </si>
  <si>
    <t>AVG TMP DC</t>
  </si>
  <si>
    <t>FactorDiff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</si>
</sst>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42" applyFont="1"/>
    <xf numFmtId="9" fontId="0" fillId="0" borderId="0" xfId="0" applyNumberFormat="1"/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2"/>
  <sheetViews>
    <sheetView tabSelected="1" topLeftCell="I1" workbookViewId="0">
      <selection activeCell="Z2" sqref="Z2:AA2"/>
    </sheetView>
  </sheetViews>
  <sheetFormatPr baseColWidth="10" defaultColWidth="8.83203125" defaultRowHeight="14" x14ac:dyDescent="0"/>
  <sheetData>
    <row r="1" spans="1:27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5</v>
      </c>
      <c r="I1" t="s">
        <v>6</v>
      </c>
      <c r="J1" t="s">
        <v>21</v>
      </c>
      <c r="K1" t="s">
        <v>22</v>
      </c>
      <c r="L1" t="s">
        <v>23</v>
      </c>
      <c r="M1" t="s">
        <v>24</v>
      </c>
      <c r="N1" t="s">
        <v>8</v>
      </c>
      <c r="O1" t="s">
        <v>9</v>
      </c>
      <c r="P1" t="s">
        <v>10</v>
      </c>
      <c r="Q1" t="s">
        <v>18</v>
      </c>
      <c r="R1" t="s">
        <v>11</v>
      </c>
      <c r="S1" t="s">
        <v>14</v>
      </c>
      <c r="T1" t="s">
        <v>15</v>
      </c>
      <c r="U1" t="s">
        <v>16</v>
      </c>
      <c r="V1" t="s">
        <v>17</v>
      </c>
      <c r="W1" t="s">
        <v>19</v>
      </c>
      <c r="X1" t="s">
        <v>20</v>
      </c>
      <c r="Y1" t="s">
        <v>7</v>
      </c>
      <c r="Z1" t="s">
        <v>26</v>
      </c>
      <c r="AA1" t="s">
        <v>27</v>
      </c>
    </row>
    <row r="2" spans="1:27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  <c r="Q2">
        <f>IF(D2=0,2011,2012)</f>
        <v>2011</v>
      </c>
      <c r="R2" t="str">
        <f>IF(C2=1,"Winter",IF(C2=2,"Spring",IF(C2=3,"Summer","Fall")))</f>
        <v>Winter</v>
      </c>
      <c r="S2" t="str">
        <f>TEXT(E2,"mmm")</f>
        <v>Jan</v>
      </c>
      <c r="T2" t="str">
        <f>TEXT(B2,"ddd")</f>
        <v>Sat</v>
      </c>
      <c r="U2" t="str">
        <f>IF(H2=1,"Work","Weekend")</f>
        <v>Weekend</v>
      </c>
      <c r="V2" t="str">
        <f>IF(I2=1,"Clear",IF(I2=2,"Mist",IF(I2=3,"LightRain","HeavyRain")))</f>
        <v>Mist</v>
      </c>
      <c r="W2">
        <f>(9/5)*((J2*(41+17.8)-17.8))+32</f>
        <v>36.38663528</v>
      </c>
      <c r="X2">
        <f>(9/5)*((K2*(50+17.8)-17.8))+32</f>
        <v>44.336794999999995</v>
      </c>
      <c r="Y2">
        <f>M2*(67-1)+1</f>
        <v>11.589436000000001</v>
      </c>
      <c r="Z2">
        <f>VLOOKUP(E2,temp!$A$1:$C$13,3,FALSE)</f>
        <v>35.5</v>
      </c>
      <c r="AA2">
        <f>VLOOKUP(E2,temp!$A$1:$C$13,2,FALSE)</f>
        <v>28.4</v>
      </c>
    </row>
    <row r="3" spans="1:27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  <c r="Q3">
        <f t="shared" ref="Q3:Q66" si="0">IF(D3=0,2011,2012)</f>
        <v>2011</v>
      </c>
      <c r="R3" t="str">
        <f t="shared" ref="R3:R66" si="1">IF(C3=1,"Winter",IF(C3=2,"Spring",IF(C3=3,"Summer","Fall")))</f>
        <v>Winter</v>
      </c>
      <c r="S3" t="str">
        <f t="shared" ref="S3:S66" si="2">TEXT(E3,"mmm")</f>
        <v>Jan</v>
      </c>
      <c r="T3" t="str">
        <f t="shared" ref="T3:T66" si="3">TEXT(B3,"ddd")</f>
        <v>Sun</v>
      </c>
      <c r="U3" t="str">
        <f t="shared" ref="U3:U66" si="4">IF(H3=1,"Work","Weekend")</f>
        <v>Weekend</v>
      </c>
      <c r="V3" t="str">
        <f t="shared" ref="V3:V66" si="5">IF(I3=1,"Clear",IF(I3=2,"Mist",IF(I3=3,"LightRain","HeavyRain")))</f>
        <v>Mist</v>
      </c>
      <c r="W3">
        <f t="shared" ref="W3:W66" si="6">(9/5)*((J3*(41+17.8)-17.8))+32</f>
        <v>38.430511519999996</v>
      </c>
      <c r="X3">
        <f t="shared" ref="X3:X66" si="7">(9/5)*((K3*(50+17.8)-17.8))+32</f>
        <v>43.130307560000006</v>
      </c>
      <c r="Y3">
        <f t="shared" ref="Y3:Y66" si="8">M3*(67-1)+1</f>
        <v>17.403573999999999</v>
      </c>
      <c r="Z3">
        <f>VLOOKUP(E3,temp!$A$1:$C$13,3,FALSE)</f>
        <v>35.5</v>
      </c>
      <c r="AA3">
        <f>VLOOKUP(E3,temp!$A$1:$C$13,2,FALSE)</f>
        <v>28.4</v>
      </c>
    </row>
    <row r="4" spans="1:27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  <c r="Q4">
        <f t="shared" si="0"/>
        <v>2011</v>
      </c>
      <c r="R4" t="str">
        <f t="shared" si="1"/>
        <v>Winter</v>
      </c>
      <c r="S4" t="str">
        <f t="shared" si="2"/>
        <v>Jan</v>
      </c>
      <c r="T4" t="str">
        <f t="shared" si="3"/>
        <v>Mon</v>
      </c>
      <c r="U4" t="str">
        <f t="shared" si="4"/>
        <v>Work</v>
      </c>
      <c r="V4" t="str">
        <f t="shared" si="5"/>
        <v>Clear</v>
      </c>
      <c r="W4">
        <f t="shared" si="6"/>
        <v>20.74316576</v>
      </c>
      <c r="X4">
        <f t="shared" si="7"/>
        <v>23.074986199999994</v>
      </c>
      <c r="Y4">
        <f t="shared" si="8"/>
        <v>17.388394000000002</v>
      </c>
      <c r="Z4">
        <f>VLOOKUP(E4,temp!$A$1:$C$13,3,FALSE)</f>
        <v>35.5</v>
      </c>
      <c r="AA4">
        <f>VLOOKUP(E4,temp!$A$1:$C$13,2,FALSE)</f>
        <v>28.4</v>
      </c>
    </row>
    <row r="5" spans="1:27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  <c r="Q5">
        <f t="shared" si="0"/>
        <v>2011</v>
      </c>
      <c r="R5" t="str">
        <f t="shared" si="1"/>
        <v>Winter</v>
      </c>
      <c r="S5" t="str">
        <f t="shared" si="2"/>
        <v>Jan</v>
      </c>
      <c r="T5" t="str">
        <f t="shared" si="3"/>
        <v>Tue</v>
      </c>
      <c r="U5" t="str">
        <f t="shared" si="4"/>
        <v>Work</v>
      </c>
      <c r="V5" t="str">
        <f t="shared" si="5"/>
        <v>Clear</v>
      </c>
      <c r="W5">
        <f t="shared" si="6"/>
        <v>21.128</v>
      </c>
      <c r="X5">
        <f t="shared" si="7"/>
        <v>25.847368879999998</v>
      </c>
      <c r="Y5">
        <f t="shared" si="8"/>
        <v>11.579535999999999</v>
      </c>
      <c r="Z5">
        <f>VLOOKUP(E5,temp!$A$1:$C$13,3,FALSE)</f>
        <v>35.5</v>
      </c>
      <c r="AA5">
        <f>VLOOKUP(E5,temp!$A$1:$C$13,2,FALSE)</f>
        <v>28.4</v>
      </c>
    </row>
    <row r="6" spans="1:27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  <c r="Q6">
        <f t="shared" si="0"/>
        <v>2011</v>
      </c>
      <c r="R6" t="str">
        <f t="shared" si="1"/>
        <v>Winter</v>
      </c>
      <c r="S6" t="str">
        <f t="shared" si="2"/>
        <v>Jan</v>
      </c>
      <c r="T6" t="str">
        <f t="shared" si="3"/>
        <v>Wed</v>
      </c>
      <c r="U6" t="str">
        <f t="shared" si="4"/>
        <v>Work</v>
      </c>
      <c r="V6" t="str">
        <f t="shared" si="5"/>
        <v>Clear</v>
      </c>
      <c r="W6">
        <f t="shared" si="6"/>
        <v>23.981128879999996</v>
      </c>
      <c r="X6">
        <f t="shared" si="7"/>
        <v>27.940110799999999</v>
      </c>
      <c r="Y6">
        <f t="shared" si="8"/>
        <v>13.3354</v>
      </c>
      <c r="Z6">
        <f>VLOOKUP(E6,temp!$A$1:$C$13,3,FALSE)</f>
        <v>35.5</v>
      </c>
      <c r="AA6">
        <f>VLOOKUP(E6,temp!$A$1:$C$13,2,FALSE)</f>
        <v>28.4</v>
      </c>
    </row>
    <row r="7" spans="1:27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  <c r="Q7">
        <f t="shared" si="0"/>
        <v>2011</v>
      </c>
      <c r="R7" t="str">
        <f t="shared" si="1"/>
        <v>Winter</v>
      </c>
      <c r="S7" t="str">
        <f t="shared" si="2"/>
        <v>Jan</v>
      </c>
      <c r="T7" t="str">
        <f t="shared" si="3"/>
        <v>Thu</v>
      </c>
      <c r="U7" t="str">
        <f t="shared" si="4"/>
        <v>Work</v>
      </c>
      <c r="V7" t="str">
        <f t="shared" si="5"/>
        <v>Clear</v>
      </c>
      <c r="W7">
        <f t="shared" si="6"/>
        <v>21.588192319999997</v>
      </c>
      <c r="X7">
        <f t="shared" si="7"/>
        <v>28.420826359999996</v>
      </c>
      <c r="Y7">
        <f t="shared" si="8"/>
        <v>6.9113031999999999</v>
      </c>
      <c r="Z7">
        <f>VLOOKUP(E7,temp!$A$1:$C$13,3,FALSE)</f>
        <v>35.5</v>
      </c>
      <c r="AA7">
        <f>VLOOKUP(E7,temp!$A$1:$C$13,2,FALSE)</f>
        <v>28.4</v>
      </c>
    </row>
    <row r="8" spans="1:27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  <c r="Q8">
        <f t="shared" si="0"/>
        <v>2011</v>
      </c>
      <c r="R8" t="str">
        <f t="shared" si="1"/>
        <v>Winter</v>
      </c>
      <c r="S8" t="str">
        <f t="shared" si="2"/>
        <v>Jan</v>
      </c>
      <c r="T8" t="str">
        <f t="shared" si="3"/>
        <v>Fri</v>
      </c>
      <c r="U8" t="str">
        <f t="shared" si="4"/>
        <v>Work</v>
      </c>
      <c r="V8" t="str">
        <f t="shared" si="5"/>
        <v>Mist</v>
      </c>
      <c r="W8">
        <f t="shared" si="6"/>
        <v>20.759888480000001</v>
      </c>
      <c r="X8">
        <f t="shared" si="7"/>
        <v>25.446711559999997</v>
      </c>
      <c r="Y8">
        <f t="shared" si="8"/>
        <v>12.135916</v>
      </c>
      <c r="Z8">
        <f>VLOOKUP(E8,temp!$A$1:$C$13,3,FALSE)</f>
        <v>35.5</v>
      </c>
      <c r="AA8">
        <f>VLOOKUP(E8,temp!$A$1:$C$13,2,FALSE)</f>
        <v>28.4</v>
      </c>
    </row>
    <row r="9" spans="1:27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  <c r="Q9">
        <f t="shared" si="0"/>
        <v>2011</v>
      </c>
      <c r="R9" t="str">
        <f t="shared" si="1"/>
        <v>Winter</v>
      </c>
      <c r="S9" t="str">
        <f t="shared" si="2"/>
        <v>Jan</v>
      </c>
      <c r="T9" t="str">
        <f t="shared" si="3"/>
        <v>Sat</v>
      </c>
      <c r="U9" t="str">
        <f t="shared" si="4"/>
        <v>Weekend</v>
      </c>
      <c r="V9" t="str">
        <f t="shared" si="5"/>
        <v>Mist</v>
      </c>
      <c r="W9">
        <f t="shared" si="6"/>
        <v>17.4236</v>
      </c>
      <c r="X9">
        <f t="shared" si="7"/>
        <v>19.761478159999999</v>
      </c>
      <c r="Y9">
        <f t="shared" si="8"/>
        <v>18.609064</v>
      </c>
      <c r="Z9">
        <f>VLOOKUP(E9,temp!$A$1:$C$13,3,FALSE)</f>
        <v>35.5</v>
      </c>
      <c r="AA9">
        <f>VLOOKUP(E9,temp!$A$1:$C$13,2,FALSE)</f>
        <v>28.4</v>
      </c>
    </row>
    <row r="10" spans="1:27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  <c r="Q10">
        <f t="shared" si="0"/>
        <v>2011</v>
      </c>
      <c r="R10" t="str">
        <f t="shared" si="1"/>
        <v>Winter</v>
      </c>
      <c r="S10" t="str">
        <f t="shared" si="2"/>
        <v>Jan</v>
      </c>
      <c r="T10" t="str">
        <f t="shared" si="3"/>
        <v>Sun</v>
      </c>
      <c r="U10" t="str">
        <f t="shared" si="4"/>
        <v>Weekend</v>
      </c>
      <c r="V10" t="str">
        <f t="shared" si="5"/>
        <v>Clear</v>
      </c>
      <c r="W10">
        <f t="shared" si="6"/>
        <v>14.60116472</v>
      </c>
      <c r="X10">
        <f t="shared" si="7"/>
        <v>14.137996999999995</v>
      </c>
      <c r="Y10">
        <f t="shared" si="8"/>
        <v>24.8887</v>
      </c>
      <c r="Z10">
        <f>VLOOKUP(E10,temp!$A$1:$C$13,3,FALSE)</f>
        <v>35.5</v>
      </c>
      <c r="AA10">
        <f>VLOOKUP(E10,temp!$A$1:$C$13,2,FALSE)</f>
        <v>28.4</v>
      </c>
    </row>
    <row r="11" spans="1:27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  <c r="Q11">
        <f t="shared" si="0"/>
        <v>2011</v>
      </c>
      <c r="R11" t="str">
        <f t="shared" si="1"/>
        <v>Winter</v>
      </c>
      <c r="S11" t="str">
        <f t="shared" si="2"/>
        <v>Jan</v>
      </c>
      <c r="T11" t="str">
        <f t="shared" si="3"/>
        <v>Mon</v>
      </c>
      <c r="U11" t="str">
        <f t="shared" si="4"/>
        <v>Work</v>
      </c>
      <c r="V11" t="str">
        <f t="shared" si="5"/>
        <v>Clear</v>
      </c>
      <c r="W11">
        <f t="shared" si="6"/>
        <v>15.924164719999997</v>
      </c>
      <c r="X11">
        <f t="shared" si="7"/>
        <v>18.374371519999997</v>
      </c>
      <c r="Y11">
        <f t="shared" si="8"/>
        <v>15.735621999999999</v>
      </c>
      <c r="Z11">
        <f>VLOOKUP(E11,temp!$A$1:$C$13,3,FALSE)</f>
        <v>35.5</v>
      </c>
      <c r="AA11">
        <f>VLOOKUP(E11,temp!$A$1:$C$13,2,FALSE)</f>
        <v>28.4</v>
      </c>
    </row>
    <row r="12" spans="1:27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  <c r="Q12">
        <f t="shared" si="0"/>
        <v>2011</v>
      </c>
      <c r="R12" t="str">
        <f t="shared" si="1"/>
        <v>Winter</v>
      </c>
      <c r="S12" t="str">
        <f t="shared" si="2"/>
        <v>Jan</v>
      </c>
      <c r="T12" t="str">
        <f t="shared" si="3"/>
        <v>Tue</v>
      </c>
      <c r="U12" t="str">
        <f t="shared" si="4"/>
        <v>Work</v>
      </c>
      <c r="V12" t="str">
        <f t="shared" si="5"/>
        <v>Mist</v>
      </c>
      <c r="W12">
        <f t="shared" si="6"/>
        <v>17.856591439999995</v>
      </c>
      <c r="X12">
        <f t="shared" si="7"/>
        <v>23.326266559999993</v>
      </c>
      <c r="Y12">
        <f t="shared" si="8"/>
        <v>9.0607120000000005</v>
      </c>
      <c r="Z12">
        <f>VLOOKUP(E12,temp!$A$1:$C$13,3,FALSE)</f>
        <v>35.5</v>
      </c>
      <c r="AA12">
        <f>VLOOKUP(E12,temp!$A$1:$C$13,2,FALSE)</f>
        <v>28.4</v>
      </c>
    </row>
    <row r="13" spans="1:27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  <c r="Q13">
        <f t="shared" si="0"/>
        <v>2011</v>
      </c>
      <c r="R13" t="str">
        <f t="shared" si="1"/>
        <v>Winter</v>
      </c>
      <c r="S13" t="str">
        <f t="shared" si="2"/>
        <v>Jan</v>
      </c>
      <c r="T13" t="str">
        <f t="shared" si="3"/>
        <v>Wed</v>
      </c>
      <c r="U13" t="str">
        <f t="shared" si="4"/>
        <v>Work</v>
      </c>
      <c r="V13" t="str">
        <f t="shared" si="5"/>
        <v>Clear</v>
      </c>
      <c r="W13">
        <f t="shared" si="6"/>
        <v>18.241425679999995</v>
      </c>
      <c r="X13">
        <f t="shared" si="7"/>
        <v>19.544124919999998</v>
      </c>
      <c r="Y13">
        <f t="shared" si="8"/>
        <v>21.105381999999999</v>
      </c>
      <c r="Z13">
        <f>VLOOKUP(E13,temp!$A$1:$C$13,3,FALSE)</f>
        <v>35.5</v>
      </c>
      <c r="AA13">
        <f>VLOOKUP(E13,temp!$A$1:$C$13,2,FALSE)</f>
        <v>28.4</v>
      </c>
    </row>
    <row r="14" spans="1:27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  <c r="Q14">
        <f t="shared" si="0"/>
        <v>2011</v>
      </c>
      <c r="R14" t="str">
        <f t="shared" si="1"/>
        <v>Winter</v>
      </c>
      <c r="S14" t="str">
        <f t="shared" si="2"/>
        <v>Jan</v>
      </c>
      <c r="T14" t="str">
        <f t="shared" si="3"/>
        <v>Thu</v>
      </c>
      <c r="U14" t="str">
        <f t="shared" si="4"/>
        <v>Work</v>
      </c>
      <c r="V14" t="str">
        <f t="shared" si="5"/>
        <v>Clear</v>
      </c>
      <c r="W14">
        <f t="shared" si="6"/>
        <v>17.4236</v>
      </c>
      <c r="X14">
        <f t="shared" si="7"/>
        <v>18.373761319999993</v>
      </c>
      <c r="Y14">
        <f t="shared" si="8"/>
        <v>20.866</v>
      </c>
      <c r="Z14">
        <f>VLOOKUP(E14,temp!$A$1:$C$13,3,FALSE)</f>
        <v>35.5</v>
      </c>
      <c r="AA14">
        <f>VLOOKUP(E14,temp!$A$1:$C$13,2,FALSE)</f>
        <v>28.4</v>
      </c>
    </row>
    <row r="15" spans="1:27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  <c r="Q15">
        <f t="shared" si="0"/>
        <v>2011</v>
      </c>
      <c r="R15" t="str">
        <f t="shared" si="1"/>
        <v>Winter</v>
      </c>
      <c r="S15" t="str">
        <f t="shared" si="2"/>
        <v>Jan</v>
      </c>
      <c r="T15" t="str">
        <f t="shared" si="3"/>
        <v>Fri</v>
      </c>
      <c r="U15" t="str">
        <f t="shared" si="4"/>
        <v>Work</v>
      </c>
      <c r="V15" t="str">
        <f t="shared" si="5"/>
        <v>Clear</v>
      </c>
      <c r="W15">
        <f t="shared" si="6"/>
        <v>16.986480799999999</v>
      </c>
      <c r="X15">
        <f t="shared" si="7"/>
        <v>22.953922519999995</v>
      </c>
      <c r="Y15">
        <f t="shared" si="8"/>
        <v>9.3521679999999989</v>
      </c>
      <c r="Z15">
        <f>VLOOKUP(E15,temp!$A$1:$C$13,3,FALSE)</f>
        <v>35.5</v>
      </c>
      <c r="AA15">
        <f>VLOOKUP(E15,temp!$A$1:$C$13,2,FALSE)</f>
        <v>28.4</v>
      </c>
    </row>
    <row r="16" spans="1:27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  <c r="Q16">
        <f t="shared" si="0"/>
        <v>2011</v>
      </c>
      <c r="R16" t="str">
        <f t="shared" si="1"/>
        <v>Winter</v>
      </c>
      <c r="S16" t="str">
        <f t="shared" si="2"/>
        <v>Jan</v>
      </c>
      <c r="T16" t="str">
        <f t="shared" si="3"/>
        <v>Sat</v>
      </c>
      <c r="U16" t="str">
        <f t="shared" si="4"/>
        <v>Weekend</v>
      </c>
      <c r="V16" t="str">
        <f t="shared" si="5"/>
        <v>Mist</v>
      </c>
      <c r="W16">
        <f t="shared" si="6"/>
        <v>24.65596472</v>
      </c>
      <c r="X16">
        <f t="shared" si="7"/>
        <v>30.239588479999998</v>
      </c>
      <c r="Y16">
        <f t="shared" si="8"/>
        <v>11.425557999999999</v>
      </c>
      <c r="Z16">
        <f>VLOOKUP(E16,temp!$A$1:$C$13,3,FALSE)</f>
        <v>35.5</v>
      </c>
      <c r="AA16">
        <f>VLOOKUP(E16,temp!$A$1:$C$13,2,FALSE)</f>
        <v>28.4</v>
      </c>
    </row>
    <row r="17" spans="1:27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  <c r="Q17">
        <f t="shared" si="0"/>
        <v>2011</v>
      </c>
      <c r="R17" t="str">
        <f t="shared" si="1"/>
        <v>Winter</v>
      </c>
      <c r="S17" t="str">
        <f t="shared" si="2"/>
        <v>Jan</v>
      </c>
      <c r="T17" t="str">
        <f t="shared" si="3"/>
        <v>Sun</v>
      </c>
      <c r="U17" t="str">
        <f t="shared" si="4"/>
        <v>Weekend</v>
      </c>
      <c r="V17" t="str">
        <f t="shared" si="5"/>
        <v>Clear</v>
      </c>
      <c r="W17">
        <f t="shared" si="6"/>
        <v>24.479635279999997</v>
      </c>
      <c r="X17">
        <f t="shared" si="7"/>
        <v>28.543842679999997</v>
      </c>
      <c r="Y17">
        <f t="shared" si="8"/>
        <v>13.436577999999999</v>
      </c>
      <c r="Z17">
        <f>VLOOKUP(E17,temp!$A$1:$C$13,3,FALSE)</f>
        <v>35.5</v>
      </c>
      <c r="AA17">
        <f>VLOOKUP(E17,temp!$A$1:$C$13,2,FALSE)</f>
        <v>28.4</v>
      </c>
    </row>
    <row r="18" spans="1:27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  <c r="Q18">
        <f t="shared" si="0"/>
        <v>2011</v>
      </c>
      <c r="R18" t="str">
        <f t="shared" si="1"/>
        <v>Winter</v>
      </c>
      <c r="S18" t="str">
        <f t="shared" si="2"/>
        <v>Jan</v>
      </c>
      <c r="T18" t="str">
        <f t="shared" si="3"/>
        <v>Mon</v>
      </c>
      <c r="U18" t="str">
        <f t="shared" si="4"/>
        <v>Weekend</v>
      </c>
      <c r="V18" t="str">
        <f t="shared" si="5"/>
        <v>Mist</v>
      </c>
      <c r="W18">
        <f t="shared" si="6"/>
        <v>18.570164719999994</v>
      </c>
      <c r="X18">
        <f t="shared" si="7"/>
        <v>21.53313284</v>
      </c>
      <c r="Y18">
        <f t="shared" si="8"/>
        <v>13.805121999999999</v>
      </c>
      <c r="Z18">
        <f>VLOOKUP(E18,temp!$A$1:$C$13,3,FALSE)</f>
        <v>35.5</v>
      </c>
      <c r="AA18">
        <f>VLOOKUP(E18,temp!$A$1:$C$13,2,FALSE)</f>
        <v>28.4</v>
      </c>
    </row>
    <row r="19" spans="1:27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  <c r="Q19">
        <f t="shared" si="0"/>
        <v>2011</v>
      </c>
      <c r="R19" t="str">
        <f t="shared" si="1"/>
        <v>Winter</v>
      </c>
      <c r="S19" t="str">
        <f t="shared" si="2"/>
        <v>Jan</v>
      </c>
      <c r="T19" t="str">
        <f t="shared" si="3"/>
        <v>Tue</v>
      </c>
      <c r="U19" t="str">
        <f t="shared" si="4"/>
        <v>Work</v>
      </c>
      <c r="V19" t="str">
        <f t="shared" si="5"/>
        <v>Mist</v>
      </c>
      <c r="W19">
        <f t="shared" si="6"/>
        <v>22.892035279999998</v>
      </c>
      <c r="X19">
        <f t="shared" si="7"/>
        <v>28.31391932</v>
      </c>
      <c r="Y19">
        <f t="shared" si="8"/>
        <v>10.687149999999999</v>
      </c>
      <c r="Z19">
        <f>VLOOKUP(E19,temp!$A$1:$C$13,3,FALSE)</f>
        <v>35.5</v>
      </c>
      <c r="AA19">
        <f>VLOOKUP(E19,temp!$A$1:$C$13,2,FALSE)</f>
        <v>28.4</v>
      </c>
    </row>
    <row r="20" spans="1:27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  <c r="Q20">
        <f t="shared" si="0"/>
        <v>2011</v>
      </c>
      <c r="R20" t="str">
        <f t="shared" si="1"/>
        <v>Winter</v>
      </c>
      <c r="S20" t="str">
        <f t="shared" si="2"/>
        <v>Jan</v>
      </c>
      <c r="T20" t="str">
        <f t="shared" si="3"/>
        <v>Wed</v>
      </c>
      <c r="U20" t="str">
        <f t="shared" si="4"/>
        <v>Work</v>
      </c>
      <c r="V20" t="str">
        <f t="shared" si="5"/>
        <v>Mist</v>
      </c>
      <c r="W20">
        <f t="shared" si="6"/>
        <v>30.883696159999996</v>
      </c>
      <c r="X20">
        <f t="shared" si="7"/>
        <v>36.379420879999998</v>
      </c>
      <c r="Y20">
        <f t="shared" si="8"/>
        <v>14.748922</v>
      </c>
      <c r="Z20">
        <f>VLOOKUP(E20,temp!$A$1:$C$13,3,FALSE)</f>
        <v>35.5</v>
      </c>
      <c r="AA20">
        <f>VLOOKUP(E20,temp!$A$1:$C$13,2,FALSE)</f>
        <v>28.4</v>
      </c>
    </row>
    <row r="21" spans="1:27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  <c r="Q21">
        <f t="shared" si="0"/>
        <v>2011</v>
      </c>
      <c r="R21" t="str">
        <f t="shared" si="1"/>
        <v>Winter</v>
      </c>
      <c r="S21" t="str">
        <f t="shared" si="2"/>
        <v>Jan</v>
      </c>
      <c r="T21" t="str">
        <f t="shared" si="3"/>
        <v>Thu</v>
      </c>
      <c r="U21" t="str">
        <f t="shared" si="4"/>
        <v>Work</v>
      </c>
      <c r="V21" t="str">
        <f t="shared" si="5"/>
        <v>Mist</v>
      </c>
      <c r="W21">
        <f t="shared" si="6"/>
        <v>27.654835279999997</v>
      </c>
      <c r="X21">
        <f t="shared" si="7"/>
        <v>31.086301999999993</v>
      </c>
      <c r="Y21">
        <f t="shared" si="8"/>
        <v>13.929663999999999</v>
      </c>
      <c r="Z21">
        <f>VLOOKUP(E21,temp!$A$1:$C$13,3,FALSE)</f>
        <v>35.5</v>
      </c>
      <c r="AA21">
        <f>VLOOKUP(E21,temp!$A$1:$C$13,2,FALSE)</f>
        <v>28.4</v>
      </c>
    </row>
    <row r="22" spans="1:27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  <c r="Q22">
        <f t="shared" si="0"/>
        <v>2011</v>
      </c>
      <c r="R22" t="str">
        <f t="shared" si="1"/>
        <v>Winter</v>
      </c>
      <c r="S22" t="str">
        <f t="shared" si="2"/>
        <v>Jan</v>
      </c>
      <c r="T22" t="str">
        <f t="shared" si="3"/>
        <v>Fri</v>
      </c>
      <c r="U22" t="str">
        <f t="shared" si="4"/>
        <v>Work</v>
      </c>
      <c r="V22" t="str">
        <f t="shared" si="5"/>
        <v>Clear</v>
      </c>
      <c r="W22">
        <f t="shared" si="6"/>
        <v>18.746599999999997</v>
      </c>
      <c r="X22">
        <f t="shared" si="7"/>
        <v>19.221939319999997</v>
      </c>
      <c r="Y22">
        <f t="shared" si="8"/>
        <v>24.313972</v>
      </c>
      <c r="Z22">
        <f>VLOOKUP(E22,temp!$A$1:$C$13,3,FALSE)</f>
        <v>35.5</v>
      </c>
      <c r="AA22">
        <f>VLOOKUP(E22,temp!$A$1:$C$13,2,FALSE)</f>
        <v>28.4</v>
      </c>
    </row>
    <row r="23" spans="1:27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  <c r="Q23">
        <f t="shared" si="0"/>
        <v>2011</v>
      </c>
      <c r="R23" t="str">
        <f t="shared" si="1"/>
        <v>Winter</v>
      </c>
      <c r="S23" t="str">
        <f t="shared" si="2"/>
        <v>Jan</v>
      </c>
      <c r="T23" t="str">
        <f t="shared" si="3"/>
        <v>Sat</v>
      </c>
      <c r="U23" t="str">
        <f t="shared" si="4"/>
        <v>Weekend</v>
      </c>
      <c r="V23" t="str">
        <f t="shared" si="5"/>
        <v>Clear</v>
      </c>
      <c r="W23">
        <f t="shared" si="6"/>
        <v>6.2183615359999962</v>
      </c>
      <c r="X23">
        <f t="shared" si="7"/>
        <v>9.6096539839999977</v>
      </c>
      <c r="Y23">
        <f t="shared" si="8"/>
        <v>12.350020000000001</v>
      </c>
      <c r="Z23">
        <f>VLOOKUP(E23,temp!$A$1:$C$13,3,FALSE)</f>
        <v>35.5</v>
      </c>
      <c r="AA23">
        <f>VLOOKUP(E23,temp!$A$1:$C$13,2,FALSE)</f>
        <v>28.4</v>
      </c>
    </row>
    <row r="24" spans="1:27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  <c r="Q24">
        <f t="shared" si="0"/>
        <v>2011</v>
      </c>
      <c r="R24" t="str">
        <f t="shared" si="1"/>
        <v>Winter</v>
      </c>
      <c r="S24" t="str">
        <f t="shared" si="2"/>
        <v>Jan</v>
      </c>
      <c r="T24" t="str">
        <f t="shared" si="3"/>
        <v>Sun</v>
      </c>
      <c r="U24" t="str">
        <f t="shared" si="4"/>
        <v>Weekend</v>
      </c>
      <c r="V24" t="str">
        <f t="shared" si="5"/>
        <v>Clear</v>
      </c>
      <c r="W24">
        <f t="shared" si="6"/>
        <v>10.175856727999999</v>
      </c>
      <c r="X24">
        <f t="shared" si="7"/>
        <v>12.022323763999996</v>
      </c>
      <c r="Y24">
        <f t="shared" si="8"/>
        <v>17.275600000000001</v>
      </c>
      <c r="Z24">
        <f>VLOOKUP(E24,temp!$A$1:$C$13,3,FALSE)</f>
        <v>35.5</v>
      </c>
      <c r="AA24">
        <f>VLOOKUP(E24,temp!$A$1:$C$13,2,FALSE)</f>
        <v>28.4</v>
      </c>
    </row>
    <row r="25" spans="1:27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  <c r="Q25">
        <f t="shared" si="0"/>
        <v>2011</v>
      </c>
      <c r="R25" t="str">
        <f t="shared" si="1"/>
        <v>Winter</v>
      </c>
      <c r="S25" t="str">
        <f t="shared" si="2"/>
        <v>Jan</v>
      </c>
      <c r="T25" t="str">
        <f t="shared" si="3"/>
        <v>Mon</v>
      </c>
      <c r="U25" t="str">
        <f t="shared" si="4"/>
        <v>Work</v>
      </c>
      <c r="V25" t="str">
        <f t="shared" si="5"/>
        <v>Clear</v>
      </c>
      <c r="W25">
        <f t="shared" si="6"/>
        <v>10.267895191999997</v>
      </c>
      <c r="X25">
        <f t="shared" si="7"/>
        <v>14.352177199999996</v>
      </c>
      <c r="Y25">
        <f t="shared" si="8"/>
        <v>11.449780000000001</v>
      </c>
      <c r="Z25">
        <f>VLOOKUP(E25,temp!$A$1:$C$13,3,FALSE)</f>
        <v>35.5</v>
      </c>
      <c r="AA25">
        <f>VLOOKUP(E25,temp!$A$1:$C$13,2,FALSE)</f>
        <v>28.4</v>
      </c>
    </row>
    <row r="26" spans="1:27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  <c r="Q26">
        <f t="shared" si="0"/>
        <v>2011</v>
      </c>
      <c r="R26" t="str">
        <f t="shared" si="1"/>
        <v>Winter</v>
      </c>
      <c r="S26" t="str">
        <f t="shared" si="2"/>
        <v>Jan</v>
      </c>
      <c r="T26" t="str">
        <f t="shared" si="3"/>
        <v>Tue</v>
      </c>
      <c r="U26" t="str">
        <f t="shared" si="4"/>
        <v>Work</v>
      </c>
      <c r="V26" t="str">
        <f t="shared" si="5"/>
        <v>Mist</v>
      </c>
      <c r="W26">
        <f t="shared" si="6"/>
        <v>23.612911519999997</v>
      </c>
      <c r="X26">
        <f t="shared" si="7"/>
        <v>28.581553039999999</v>
      </c>
      <c r="Y26">
        <f t="shared" si="8"/>
        <v>9.5665359999999993</v>
      </c>
      <c r="Z26">
        <f>VLOOKUP(E26,temp!$A$1:$C$13,3,FALSE)</f>
        <v>35.5</v>
      </c>
      <c r="AA26">
        <f>VLOOKUP(E26,temp!$A$1:$C$13,2,FALSE)</f>
        <v>28.4</v>
      </c>
    </row>
    <row r="27" spans="1:27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  <c r="Q27">
        <f t="shared" si="0"/>
        <v>2011</v>
      </c>
      <c r="R27" t="str">
        <f t="shared" si="1"/>
        <v>Winter</v>
      </c>
      <c r="S27" t="str">
        <f t="shared" si="2"/>
        <v>Jan</v>
      </c>
      <c r="T27" t="str">
        <f t="shared" si="3"/>
        <v>Wed</v>
      </c>
      <c r="U27" t="str">
        <f t="shared" si="4"/>
        <v>Work</v>
      </c>
      <c r="V27" t="str">
        <f t="shared" si="5"/>
        <v>LightRain</v>
      </c>
      <c r="W27">
        <f t="shared" si="6"/>
        <v>22.980199999999996</v>
      </c>
      <c r="X27">
        <f t="shared" si="7"/>
        <v>24.807343999999997</v>
      </c>
      <c r="Y27">
        <f t="shared" si="8"/>
        <v>20.394100000000002</v>
      </c>
      <c r="Z27">
        <f>VLOOKUP(E27,temp!$A$1:$C$13,3,FALSE)</f>
        <v>35.5</v>
      </c>
      <c r="AA27">
        <f>VLOOKUP(E27,temp!$A$1:$C$13,2,FALSE)</f>
        <v>28.4</v>
      </c>
    </row>
    <row r="28" spans="1:27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  <c r="Q28">
        <f t="shared" si="0"/>
        <v>2011</v>
      </c>
      <c r="R28" t="str">
        <f t="shared" si="1"/>
        <v>Winter</v>
      </c>
      <c r="S28" t="str">
        <f t="shared" si="2"/>
        <v>Jan</v>
      </c>
      <c r="T28" t="str">
        <f t="shared" si="3"/>
        <v>Thu</v>
      </c>
      <c r="U28" t="str">
        <f t="shared" si="4"/>
        <v>Work</v>
      </c>
      <c r="V28" t="str">
        <f t="shared" si="5"/>
        <v>Clear</v>
      </c>
      <c r="W28">
        <f t="shared" si="6"/>
        <v>20.598799999999997</v>
      </c>
      <c r="X28">
        <f t="shared" si="7"/>
        <v>26.772187999999996</v>
      </c>
      <c r="Y28">
        <f t="shared" si="8"/>
        <v>8.513242</v>
      </c>
      <c r="Z28">
        <f>VLOOKUP(E28,temp!$A$1:$C$13,3,FALSE)</f>
        <v>35.5</v>
      </c>
      <c r="AA28">
        <f>VLOOKUP(E28,temp!$A$1:$C$13,2,FALSE)</f>
        <v>28.4</v>
      </c>
    </row>
    <row r="29" spans="1:27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  <c r="Q29">
        <f t="shared" si="0"/>
        <v>2011</v>
      </c>
      <c r="R29" t="str">
        <f t="shared" si="1"/>
        <v>Winter</v>
      </c>
      <c r="S29" t="str">
        <f t="shared" si="2"/>
        <v>Jan</v>
      </c>
      <c r="T29" t="str">
        <f t="shared" si="3"/>
        <v>Fri</v>
      </c>
      <c r="U29" t="str">
        <f t="shared" si="4"/>
        <v>Work</v>
      </c>
      <c r="V29" t="str">
        <f t="shared" si="5"/>
        <v>Mist</v>
      </c>
      <c r="W29">
        <f t="shared" si="6"/>
        <v>21.496111519999999</v>
      </c>
      <c r="X29">
        <f t="shared" si="7"/>
        <v>27.213606679999998</v>
      </c>
      <c r="Y29">
        <f t="shared" si="8"/>
        <v>9.1378000000000004</v>
      </c>
      <c r="Z29">
        <f>VLOOKUP(E29,temp!$A$1:$C$13,3,FALSE)</f>
        <v>35.5</v>
      </c>
      <c r="AA29">
        <f>VLOOKUP(E29,temp!$A$1:$C$13,2,FALSE)</f>
        <v>28.4</v>
      </c>
    </row>
    <row r="30" spans="1:27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  <c r="Q30">
        <f t="shared" si="0"/>
        <v>2011</v>
      </c>
      <c r="R30" t="str">
        <f t="shared" si="1"/>
        <v>Winter</v>
      </c>
      <c r="S30" t="str">
        <f t="shared" si="2"/>
        <v>Jan</v>
      </c>
      <c r="T30" t="str">
        <f t="shared" si="3"/>
        <v>Sat</v>
      </c>
      <c r="U30" t="str">
        <f t="shared" si="4"/>
        <v>Weekend</v>
      </c>
      <c r="V30" t="str">
        <f t="shared" si="5"/>
        <v>Clear</v>
      </c>
      <c r="W30">
        <f t="shared" si="6"/>
        <v>20.759888480000001</v>
      </c>
      <c r="X30">
        <f t="shared" si="7"/>
        <v>25.847857040000001</v>
      </c>
      <c r="Y30">
        <f t="shared" si="8"/>
        <v>10.59409</v>
      </c>
      <c r="Z30">
        <f>VLOOKUP(E30,temp!$A$1:$C$13,3,FALSE)</f>
        <v>35.5</v>
      </c>
      <c r="AA30">
        <f>VLOOKUP(E30,temp!$A$1:$C$13,2,FALSE)</f>
        <v>28.4</v>
      </c>
    </row>
    <row r="31" spans="1:27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  <c r="Q31">
        <f t="shared" si="0"/>
        <v>2011</v>
      </c>
      <c r="R31" t="str">
        <f t="shared" si="1"/>
        <v>Winter</v>
      </c>
      <c r="S31" t="str">
        <f t="shared" si="2"/>
        <v>Jan</v>
      </c>
      <c r="T31" t="str">
        <f t="shared" si="3"/>
        <v>Sun</v>
      </c>
      <c r="U31" t="str">
        <f t="shared" si="4"/>
        <v>Weekend</v>
      </c>
      <c r="V31" t="str">
        <f t="shared" si="5"/>
        <v>Clear</v>
      </c>
      <c r="W31">
        <f t="shared" si="6"/>
        <v>22.876688479999995</v>
      </c>
      <c r="X31">
        <f t="shared" si="7"/>
        <v>30.509296879999994</v>
      </c>
      <c r="Y31">
        <f t="shared" si="8"/>
        <v>5.8828515999999995</v>
      </c>
      <c r="Z31">
        <f>VLOOKUP(E31,temp!$A$1:$C$13,3,FALSE)</f>
        <v>35.5</v>
      </c>
      <c r="AA31">
        <f>VLOOKUP(E31,temp!$A$1:$C$13,2,FALSE)</f>
        <v>28.4</v>
      </c>
    </row>
    <row r="32" spans="1:27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  <c r="Q32">
        <f t="shared" si="0"/>
        <v>2011</v>
      </c>
      <c r="R32" t="str">
        <f t="shared" si="1"/>
        <v>Winter</v>
      </c>
      <c r="S32" t="str">
        <f t="shared" si="2"/>
        <v>Jan</v>
      </c>
      <c r="T32" t="str">
        <f t="shared" si="3"/>
        <v>Mon</v>
      </c>
      <c r="U32" t="str">
        <f t="shared" si="4"/>
        <v>Work</v>
      </c>
      <c r="V32" t="str">
        <f t="shared" si="5"/>
        <v>Mist</v>
      </c>
      <c r="W32">
        <f t="shared" si="6"/>
        <v>19.099364719999997</v>
      </c>
      <c r="X32">
        <f t="shared" si="7"/>
        <v>22.689949999999996</v>
      </c>
      <c r="Y32">
        <f t="shared" si="8"/>
        <v>13.354671999999999</v>
      </c>
      <c r="Z32">
        <f>VLOOKUP(E32,temp!$A$1:$C$13,3,FALSE)</f>
        <v>35.5</v>
      </c>
      <c r="AA32">
        <f>VLOOKUP(E32,temp!$A$1:$C$13,2,FALSE)</f>
        <v>28.4</v>
      </c>
    </row>
    <row r="33" spans="1:27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  <c r="Q33">
        <f t="shared" si="0"/>
        <v>2011</v>
      </c>
      <c r="R33" t="str">
        <f t="shared" si="1"/>
        <v>Winter</v>
      </c>
      <c r="S33" t="str">
        <f t="shared" si="2"/>
        <v>Jan</v>
      </c>
      <c r="T33" t="str">
        <f t="shared" si="3"/>
        <v>Tue</v>
      </c>
      <c r="U33" t="str">
        <f t="shared" si="4"/>
        <v>Work</v>
      </c>
      <c r="V33" t="str">
        <f t="shared" si="5"/>
        <v>Mist</v>
      </c>
      <c r="W33">
        <f t="shared" si="6"/>
        <v>20.299696159999996</v>
      </c>
      <c r="X33">
        <f t="shared" si="7"/>
        <v>28.582041199999995</v>
      </c>
      <c r="Y33">
        <f t="shared" si="8"/>
        <v>4.5120579999999997</v>
      </c>
      <c r="Z33">
        <f>VLOOKUP(E33,temp!$A$1:$C$13,3,FALSE)</f>
        <v>38.4</v>
      </c>
      <c r="AA33">
        <f>VLOOKUP(E33,temp!$A$1:$C$13,2,FALSE)</f>
        <v>31.3</v>
      </c>
    </row>
    <row r="34" spans="1:27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  <c r="Q34">
        <f t="shared" si="0"/>
        <v>2011</v>
      </c>
      <c r="R34" t="str">
        <f t="shared" si="1"/>
        <v>Winter</v>
      </c>
      <c r="S34" t="str">
        <f t="shared" si="2"/>
        <v>Jan</v>
      </c>
      <c r="T34" t="str">
        <f t="shared" si="3"/>
        <v>Wed</v>
      </c>
      <c r="U34" t="str">
        <f t="shared" si="4"/>
        <v>Work</v>
      </c>
      <c r="V34" t="str">
        <f t="shared" si="5"/>
        <v>Mist</v>
      </c>
      <c r="W34">
        <f t="shared" si="6"/>
        <v>27.478400000000001</v>
      </c>
      <c r="X34">
        <f t="shared" si="7"/>
        <v>31.009050680000001</v>
      </c>
      <c r="Y34">
        <f t="shared" si="8"/>
        <v>18.444327999999999</v>
      </c>
      <c r="Z34">
        <f>VLOOKUP(E34,temp!$A$1:$C$13,3,FALSE)</f>
        <v>38.4</v>
      </c>
      <c r="AA34">
        <f>VLOOKUP(E34,temp!$A$1:$C$13,2,FALSE)</f>
        <v>31.3</v>
      </c>
    </row>
    <row r="35" spans="1:27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  <c r="Q35">
        <f t="shared" si="0"/>
        <v>2011</v>
      </c>
      <c r="R35" t="str">
        <f t="shared" si="1"/>
        <v>Winter</v>
      </c>
      <c r="S35" t="str">
        <f t="shared" si="2"/>
        <v>Jan</v>
      </c>
      <c r="T35" t="str">
        <f t="shared" si="3"/>
        <v>Thu</v>
      </c>
      <c r="U35" t="str">
        <f t="shared" si="4"/>
        <v>Work</v>
      </c>
      <c r="V35" t="str">
        <f t="shared" si="5"/>
        <v>Clear</v>
      </c>
      <c r="W35">
        <f t="shared" si="6"/>
        <v>19.747528879999997</v>
      </c>
      <c r="X35">
        <f t="shared" si="7"/>
        <v>21.668231119999998</v>
      </c>
      <c r="Y35">
        <f t="shared" si="8"/>
        <v>19.331631999999999</v>
      </c>
      <c r="Z35">
        <f>VLOOKUP(E35,temp!$A$1:$C$13,3,FALSE)</f>
        <v>38.4</v>
      </c>
      <c r="AA35">
        <f>VLOOKUP(E35,temp!$A$1:$C$13,2,FALSE)</f>
        <v>31.3</v>
      </c>
    </row>
    <row r="36" spans="1:27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  <c r="Q36">
        <f t="shared" si="0"/>
        <v>2011</v>
      </c>
      <c r="R36" t="str">
        <f t="shared" si="1"/>
        <v>Winter</v>
      </c>
      <c r="S36" t="str">
        <f t="shared" si="2"/>
        <v>Jan</v>
      </c>
      <c r="T36" t="str">
        <f t="shared" si="3"/>
        <v>Fri</v>
      </c>
      <c r="U36" t="str">
        <f t="shared" si="4"/>
        <v>Work</v>
      </c>
      <c r="V36" t="str">
        <f t="shared" si="5"/>
        <v>Mist</v>
      </c>
      <c r="W36">
        <f t="shared" si="6"/>
        <v>22.324415359999996</v>
      </c>
      <c r="X36">
        <f t="shared" si="7"/>
        <v>27.856757479999999</v>
      </c>
      <c r="Y36">
        <f t="shared" si="8"/>
        <v>9.4373740000000002</v>
      </c>
      <c r="Z36">
        <f>VLOOKUP(E36,temp!$A$1:$C$13,3,FALSE)</f>
        <v>38.4</v>
      </c>
      <c r="AA36">
        <f>VLOOKUP(E36,temp!$A$1:$C$13,2,FALSE)</f>
        <v>31.3</v>
      </c>
    </row>
    <row r="37" spans="1:27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  <c r="Q37">
        <f t="shared" si="0"/>
        <v>2011</v>
      </c>
      <c r="R37" t="str">
        <f t="shared" si="1"/>
        <v>Winter</v>
      </c>
      <c r="S37" t="str">
        <f t="shared" si="2"/>
        <v>Jan</v>
      </c>
      <c r="T37" t="str">
        <f t="shared" si="3"/>
        <v>Sat</v>
      </c>
      <c r="U37" t="str">
        <f t="shared" si="4"/>
        <v>Weekend</v>
      </c>
      <c r="V37" t="str">
        <f t="shared" si="5"/>
        <v>Mist</v>
      </c>
      <c r="W37">
        <f t="shared" si="6"/>
        <v>24.65596472</v>
      </c>
      <c r="X37">
        <f t="shared" si="7"/>
        <v>29.622798320000001</v>
      </c>
      <c r="Y37">
        <f t="shared" si="8"/>
        <v>11.631214</v>
      </c>
      <c r="Z37">
        <f>VLOOKUP(E37,temp!$A$1:$C$13,3,FALSE)</f>
        <v>38.4</v>
      </c>
      <c r="AA37">
        <f>VLOOKUP(E37,temp!$A$1:$C$13,2,FALSE)</f>
        <v>31.3</v>
      </c>
    </row>
    <row r="38" spans="1:27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  <c r="Q38">
        <f t="shared" si="0"/>
        <v>2011</v>
      </c>
      <c r="R38" t="str">
        <f t="shared" si="1"/>
        <v>Winter</v>
      </c>
      <c r="S38" t="str">
        <f t="shared" si="2"/>
        <v>Jan</v>
      </c>
      <c r="T38" t="str">
        <f t="shared" si="3"/>
        <v>Sun</v>
      </c>
      <c r="U38" t="str">
        <f t="shared" si="4"/>
        <v>Weekend</v>
      </c>
      <c r="V38" t="str">
        <f t="shared" si="5"/>
        <v>Clear</v>
      </c>
      <c r="W38">
        <f t="shared" si="6"/>
        <v>30.21256472</v>
      </c>
      <c r="X38">
        <f t="shared" si="7"/>
        <v>35.555528840000001</v>
      </c>
      <c r="Y38">
        <f t="shared" si="8"/>
        <v>10.3588</v>
      </c>
      <c r="Z38">
        <f>VLOOKUP(E38,temp!$A$1:$C$13,3,FALSE)</f>
        <v>38.4</v>
      </c>
      <c r="AA38">
        <f>VLOOKUP(E38,temp!$A$1:$C$13,2,FALSE)</f>
        <v>31.3</v>
      </c>
    </row>
    <row r="39" spans="1:27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  <c r="Q39">
        <f t="shared" si="0"/>
        <v>2011</v>
      </c>
      <c r="R39" t="str">
        <f t="shared" si="1"/>
        <v>Winter</v>
      </c>
      <c r="S39" t="str">
        <f t="shared" si="2"/>
        <v>Jan</v>
      </c>
      <c r="T39" t="str">
        <f t="shared" si="3"/>
        <v>Mon</v>
      </c>
      <c r="U39" t="str">
        <f t="shared" si="4"/>
        <v>Work</v>
      </c>
      <c r="V39" t="str">
        <f t="shared" si="5"/>
        <v>Clear</v>
      </c>
      <c r="W39">
        <f t="shared" si="6"/>
        <v>28.713235279999996</v>
      </c>
      <c r="X39">
        <f t="shared" si="7"/>
        <v>37.018422319999992</v>
      </c>
      <c r="Y39">
        <f t="shared" si="8"/>
        <v>3.9969478000000001</v>
      </c>
      <c r="Z39">
        <f>VLOOKUP(E39,temp!$A$1:$C$13,3,FALSE)</f>
        <v>38.4</v>
      </c>
      <c r="AA39">
        <f>VLOOKUP(E39,temp!$A$1:$C$13,2,FALSE)</f>
        <v>31.3</v>
      </c>
    </row>
    <row r="40" spans="1:27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  <c r="Q40">
        <f t="shared" si="0"/>
        <v>2011</v>
      </c>
      <c r="R40" t="str">
        <f t="shared" si="1"/>
        <v>Winter</v>
      </c>
      <c r="S40" t="str">
        <f t="shared" si="2"/>
        <v>Jan</v>
      </c>
      <c r="T40" t="str">
        <f t="shared" si="3"/>
        <v>Tue</v>
      </c>
      <c r="U40" t="str">
        <f t="shared" si="4"/>
        <v>Work</v>
      </c>
      <c r="V40" t="str">
        <f t="shared" si="5"/>
        <v>Clear</v>
      </c>
      <c r="W40">
        <f t="shared" si="6"/>
        <v>23.33296472</v>
      </c>
      <c r="X40">
        <f t="shared" si="7"/>
        <v>24.153941839999998</v>
      </c>
      <c r="Y40">
        <f t="shared" si="8"/>
        <v>24.8887</v>
      </c>
      <c r="Z40">
        <f>VLOOKUP(E40,temp!$A$1:$C$13,3,FALSE)</f>
        <v>38.4</v>
      </c>
      <c r="AA40">
        <f>VLOOKUP(E40,temp!$A$1:$C$13,2,FALSE)</f>
        <v>31.3</v>
      </c>
    </row>
    <row r="41" spans="1:27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  <c r="Q41">
        <f t="shared" si="0"/>
        <v>2011</v>
      </c>
      <c r="R41" t="str">
        <f t="shared" si="1"/>
        <v>Winter</v>
      </c>
      <c r="S41" t="str">
        <f t="shared" si="2"/>
        <v>Jan</v>
      </c>
      <c r="T41" t="str">
        <f t="shared" si="3"/>
        <v>Wed</v>
      </c>
      <c r="U41" t="str">
        <f t="shared" si="4"/>
        <v>Work</v>
      </c>
      <c r="V41" t="str">
        <f t="shared" si="5"/>
        <v>Mist</v>
      </c>
      <c r="W41">
        <f t="shared" si="6"/>
        <v>14.225432719999997</v>
      </c>
      <c r="X41">
        <f t="shared" si="7"/>
        <v>17.568297319999999</v>
      </c>
      <c r="Y41">
        <f t="shared" si="8"/>
        <v>13.463374</v>
      </c>
      <c r="Z41">
        <f>VLOOKUP(E41,temp!$A$1:$C$13,3,FALSE)</f>
        <v>38.4</v>
      </c>
      <c r="AA41">
        <f>VLOOKUP(E41,temp!$A$1:$C$13,2,FALSE)</f>
        <v>31.3</v>
      </c>
    </row>
    <row r="42" spans="1:27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  <c r="Q42">
        <f t="shared" si="0"/>
        <v>2011</v>
      </c>
      <c r="R42" t="str">
        <f t="shared" si="1"/>
        <v>Winter</v>
      </c>
      <c r="S42" t="str">
        <f t="shared" si="2"/>
        <v>Jan</v>
      </c>
      <c r="T42" t="str">
        <f t="shared" si="3"/>
        <v>Thu</v>
      </c>
      <c r="U42" t="str">
        <f t="shared" si="4"/>
        <v>Work</v>
      </c>
      <c r="V42" t="str">
        <f t="shared" si="5"/>
        <v>Clear</v>
      </c>
      <c r="W42">
        <f t="shared" si="6"/>
        <v>15.237792319999997</v>
      </c>
      <c r="X42">
        <f t="shared" si="7"/>
        <v>18.210837919999996</v>
      </c>
      <c r="Y42">
        <f t="shared" si="8"/>
        <v>15.64771</v>
      </c>
      <c r="Z42">
        <f>VLOOKUP(E42,temp!$A$1:$C$13,3,FALSE)</f>
        <v>38.4</v>
      </c>
      <c r="AA42">
        <f>VLOOKUP(E42,temp!$A$1:$C$13,2,FALSE)</f>
        <v>31.3</v>
      </c>
    </row>
    <row r="43" spans="1:27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  <c r="Q43">
        <f t="shared" si="0"/>
        <v>2011</v>
      </c>
      <c r="R43" t="str">
        <f t="shared" si="1"/>
        <v>Winter</v>
      </c>
      <c r="S43" t="str">
        <f t="shared" si="2"/>
        <v>Jan</v>
      </c>
      <c r="T43" t="str">
        <f t="shared" si="3"/>
        <v>Fri</v>
      </c>
      <c r="U43" t="str">
        <f t="shared" si="4"/>
        <v>Work</v>
      </c>
      <c r="V43" t="str">
        <f t="shared" si="5"/>
        <v>Clear</v>
      </c>
      <c r="W43">
        <f t="shared" si="6"/>
        <v>19.973391439999997</v>
      </c>
      <c r="X43">
        <f t="shared" si="7"/>
        <v>26.016638359999998</v>
      </c>
      <c r="Y43">
        <f t="shared" si="8"/>
        <v>8.1643000000000008</v>
      </c>
      <c r="Z43">
        <f>VLOOKUP(E43,temp!$A$1:$C$13,3,FALSE)</f>
        <v>38.4</v>
      </c>
      <c r="AA43">
        <f>VLOOKUP(E43,temp!$A$1:$C$13,2,FALSE)</f>
        <v>31.3</v>
      </c>
    </row>
    <row r="44" spans="1:27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  <c r="Q44">
        <f t="shared" si="0"/>
        <v>2011</v>
      </c>
      <c r="R44" t="str">
        <f t="shared" si="1"/>
        <v>Winter</v>
      </c>
      <c r="S44" t="str">
        <f t="shared" si="2"/>
        <v>Jan</v>
      </c>
      <c r="T44" t="str">
        <f t="shared" si="3"/>
        <v>Sat</v>
      </c>
      <c r="U44" t="str">
        <f t="shared" si="4"/>
        <v>Weekend</v>
      </c>
      <c r="V44" t="str">
        <f t="shared" si="5"/>
        <v>Clear</v>
      </c>
      <c r="W44">
        <f t="shared" si="6"/>
        <v>23.509399999999999</v>
      </c>
      <c r="X44">
        <f t="shared" si="7"/>
        <v>28.389706159999996</v>
      </c>
      <c r="Y44">
        <f t="shared" si="8"/>
        <v>14.422222</v>
      </c>
      <c r="Z44">
        <f>VLOOKUP(E44,temp!$A$1:$C$13,3,FALSE)</f>
        <v>38.4</v>
      </c>
      <c r="AA44">
        <f>VLOOKUP(E44,temp!$A$1:$C$13,2,FALSE)</f>
        <v>31.3</v>
      </c>
    </row>
    <row r="45" spans="1:27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  <c r="Q45">
        <f t="shared" si="0"/>
        <v>2011</v>
      </c>
      <c r="R45" t="str">
        <f t="shared" si="1"/>
        <v>Winter</v>
      </c>
      <c r="S45" t="str">
        <f t="shared" si="2"/>
        <v>Jan</v>
      </c>
      <c r="T45" t="str">
        <f t="shared" si="3"/>
        <v>Sun</v>
      </c>
      <c r="U45" t="str">
        <f t="shared" si="4"/>
        <v>Weekend</v>
      </c>
      <c r="V45" t="str">
        <f t="shared" si="5"/>
        <v>Clear</v>
      </c>
      <c r="W45">
        <f t="shared" si="6"/>
        <v>33.460688479999995</v>
      </c>
      <c r="X45">
        <f t="shared" si="7"/>
        <v>39.514750519999993</v>
      </c>
      <c r="Y45">
        <f t="shared" si="8"/>
        <v>18.218277999999998</v>
      </c>
      <c r="Z45">
        <f>VLOOKUP(E45,temp!$A$1:$C$13,3,FALSE)</f>
        <v>38.4</v>
      </c>
      <c r="AA45">
        <f>VLOOKUP(E45,temp!$A$1:$C$13,2,FALSE)</f>
        <v>31.3</v>
      </c>
    </row>
    <row r="46" spans="1:27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  <c r="Q46">
        <f t="shared" si="0"/>
        <v>2011</v>
      </c>
      <c r="R46" t="str">
        <f t="shared" si="1"/>
        <v>Winter</v>
      </c>
      <c r="S46" t="str">
        <f t="shared" si="2"/>
        <v>Jan</v>
      </c>
      <c r="T46" t="str">
        <f t="shared" si="3"/>
        <v>Mon</v>
      </c>
      <c r="U46" t="str">
        <f t="shared" si="4"/>
        <v>Work</v>
      </c>
      <c r="V46" t="str">
        <f t="shared" si="5"/>
        <v>Clear</v>
      </c>
      <c r="W46">
        <f t="shared" si="6"/>
        <v>43.883599999999994</v>
      </c>
      <c r="X46">
        <f t="shared" si="7"/>
        <v>48.574633999999996</v>
      </c>
      <c r="Y46">
        <f t="shared" si="8"/>
        <v>28.581928000000001</v>
      </c>
      <c r="Z46">
        <f>VLOOKUP(E46,temp!$A$1:$C$13,3,FALSE)</f>
        <v>38.4</v>
      </c>
      <c r="AA46">
        <f>VLOOKUP(E46,temp!$A$1:$C$13,2,FALSE)</f>
        <v>31.3</v>
      </c>
    </row>
    <row r="47" spans="1:27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  <c r="Q47">
        <f t="shared" si="0"/>
        <v>2011</v>
      </c>
      <c r="R47" t="str">
        <f t="shared" si="1"/>
        <v>Winter</v>
      </c>
      <c r="S47" t="str">
        <f t="shared" si="2"/>
        <v>Jan</v>
      </c>
      <c r="T47" t="str">
        <f t="shared" si="3"/>
        <v>Tue</v>
      </c>
      <c r="U47" t="str">
        <f t="shared" si="4"/>
        <v>Work</v>
      </c>
      <c r="V47" t="str">
        <f t="shared" si="5"/>
        <v>Clear</v>
      </c>
      <c r="W47">
        <f t="shared" si="6"/>
        <v>28.122648079999998</v>
      </c>
      <c r="X47">
        <f t="shared" si="7"/>
        <v>30.991598959999997</v>
      </c>
      <c r="Y47">
        <f t="shared" si="8"/>
        <v>20.230684</v>
      </c>
      <c r="Z47">
        <f>VLOOKUP(E47,temp!$A$1:$C$13,3,FALSE)</f>
        <v>38.4</v>
      </c>
      <c r="AA47">
        <f>VLOOKUP(E47,temp!$A$1:$C$13,2,FALSE)</f>
        <v>31.3</v>
      </c>
    </row>
    <row r="48" spans="1:27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  <c r="Q48">
        <f t="shared" si="0"/>
        <v>2011</v>
      </c>
      <c r="R48" t="str">
        <f t="shared" si="1"/>
        <v>Winter</v>
      </c>
      <c r="S48" t="str">
        <f t="shared" si="2"/>
        <v>Jan</v>
      </c>
      <c r="T48" t="str">
        <f t="shared" si="3"/>
        <v>Wed</v>
      </c>
      <c r="U48" t="str">
        <f t="shared" si="4"/>
        <v>Work</v>
      </c>
      <c r="V48" t="str">
        <f t="shared" si="5"/>
        <v>Clear</v>
      </c>
      <c r="W48">
        <f t="shared" si="6"/>
        <v>33.644744239999994</v>
      </c>
      <c r="X48">
        <f t="shared" si="7"/>
        <v>38.549047999999999</v>
      </c>
      <c r="Y48">
        <f t="shared" si="8"/>
        <v>17.618206000000001</v>
      </c>
      <c r="Z48">
        <f>VLOOKUP(E48,temp!$A$1:$C$13,3,FALSE)</f>
        <v>38.4</v>
      </c>
      <c r="AA48">
        <f>VLOOKUP(E48,temp!$A$1:$C$13,2,FALSE)</f>
        <v>31.3</v>
      </c>
    </row>
    <row r="49" spans="1:27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  <c r="Q49">
        <f t="shared" si="0"/>
        <v>2011</v>
      </c>
      <c r="R49" t="str">
        <f t="shared" si="1"/>
        <v>Winter</v>
      </c>
      <c r="S49" t="str">
        <f t="shared" si="2"/>
        <v>Jan</v>
      </c>
      <c r="T49" t="str">
        <f t="shared" si="3"/>
        <v>Thu</v>
      </c>
      <c r="U49" t="str">
        <f t="shared" si="4"/>
        <v>Work</v>
      </c>
      <c r="V49" t="str">
        <f t="shared" si="5"/>
        <v>Clear</v>
      </c>
      <c r="W49">
        <f t="shared" si="6"/>
        <v>46.088564720000001</v>
      </c>
      <c r="X49">
        <f t="shared" si="7"/>
        <v>52.273422319999995</v>
      </c>
      <c r="Y49">
        <f t="shared" si="8"/>
        <v>16.186864</v>
      </c>
      <c r="Z49">
        <f>VLOOKUP(E49,temp!$A$1:$C$13,3,FALSE)</f>
        <v>38.4</v>
      </c>
      <c r="AA49">
        <f>VLOOKUP(E49,temp!$A$1:$C$13,2,FALSE)</f>
        <v>31.3</v>
      </c>
    </row>
    <row r="50" spans="1:27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  <c r="Q50">
        <f t="shared" si="0"/>
        <v>2011</v>
      </c>
      <c r="R50" t="str">
        <f t="shared" si="1"/>
        <v>Winter</v>
      </c>
      <c r="S50" t="str">
        <f t="shared" si="2"/>
        <v>Jan</v>
      </c>
      <c r="T50" t="str">
        <f t="shared" si="3"/>
        <v>Fri</v>
      </c>
      <c r="U50" t="str">
        <f t="shared" si="4"/>
        <v>Work</v>
      </c>
      <c r="V50" t="str">
        <f t="shared" si="5"/>
        <v>Clear</v>
      </c>
      <c r="W50">
        <f t="shared" si="6"/>
        <v>55.17323528</v>
      </c>
      <c r="X50">
        <f t="shared" si="7"/>
        <v>62.442405319999992</v>
      </c>
      <c r="Y50">
        <f t="shared" si="8"/>
        <v>18.485050000000001</v>
      </c>
      <c r="Z50">
        <f>VLOOKUP(E50,temp!$A$1:$C$13,3,FALSE)</f>
        <v>38.4</v>
      </c>
      <c r="AA50">
        <f>VLOOKUP(E50,temp!$A$1:$C$13,2,FALSE)</f>
        <v>31.3</v>
      </c>
    </row>
    <row r="51" spans="1:27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  <c r="Q51">
        <f t="shared" si="0"/>
        <v>2011</v>
      </c>
      <c r="R51" t="str">
        <f t="shared" si="1"/>
        <v>Winter</v>
      </c>
      <c r="S51" t="str">
        <f t="shared" si="2"/>
        <v>Jan</v>
      </c>
      <c r="T51" t="str">
        <f t="shared" si="3"/>
        <v>Sat</v>
      </c>
      <c r="U51" t="str">
        <f t="shared" si="4"/>
        <v>Weekend</v>
      </c>
      <c r="V51" t="str">
        <f t="shared" si="5"/>
        <v>Clear</v>
      </c>
      <c r="W51">
        <f t="shared" si="6"/>
        <v>42.207835279999998</v>
      </c>
      <c r="X51">
        <f t="shared" si="7"/>
        <v>47.726944159999995</v>
      </c>
      <c r="Y51">
        <f t="shared" si="8"/>
        <v>34.492558000000002</v>
      </c>
      <c r="Z51">
        <f>VLOOKUP(E51,temp!$A$1:$C$13,3,FALSE)</f>
        <v>38.4</v>
      </c>
      <c r="AA51">
        <f>VLOOKUP(E51,temp!$A$1:$C$13,2,FALSE)</f>
        <v>31.3</v>
      </c>
    </row>
    <row r="52" spans="1:27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  <c r="Q52">
        <f t="shared" si="0"/>
        <v>2011</v>
      </c>
      <c r="R52" t="str">
        <f t="shared" si="1"/>
        <v>Winter</v>
      </c>
      <c r="S52" t="str">
        <f t="shared" si="2"/>
        <v>Jan</v>
      </c>
      <c r="T52" t="str">
        <f t="shared" si="3"/>
        <v>Sun</v>
      </c>
      <c r="U52" t="str">
        <f t="shared" si="4"/>
        <v>Weekend</v>
      </c>
      <c r="V52" t="str">
        <f t="shared" si="5"/>
        <v>Clear</v>
      </c>
      <c r="W52">
        <f t="shared" si="6"/>
        <v>30.147367279999994</v>
      </c>
      <c r="X52">
        <f t="shared" si="7"/>
        <v>33.805353199999999</v>
      </c>
      <c r="Y52">
        <f t="shared" si="8"/>
        <v>15.733509999999999</v>
      </c>
      <c r="Z52">
        <f>VLOOKUP(E52,temp!$A$1:$C$13,3,FALSE)</f>
        <v>38.4</v>
      </c>
      <c r="AA52">
        <f>VLOOKUP(E52,temp!$A$1:$C$13,2,FALSE)</f>
        <v>31.3</v>
      </c>
    </row>
    <row r="53" spans="1:27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  <c r="Q53">
        <f t="shared" si="0"/>
        <v>2011</v>
      </c>
      <c r="R53" t="str">
        <f t="shared" si="1"/>
        <v>Winter</v>
      </c>
      <c r="S53" t="str">
        <f t="shared" si="2"/>
        <v>Jan</v>
      </c>
      <c r="T53" t="str">
        <f t="shared" si="3"/>
        <v>Mon</v>
      </c>
      <c r="U53" t="str">
        <f t="shared" si="4"/>
        <v>Weekend</v>
      </c>
      <c r="V53" t="str">
        <f t="shared" si="5"/>
        <v>Mist</v>
      </c>
      <c r="W53">
        <f t="shared" si="6"/>
        <v>32.064764719999999</v>
      </c>
      <c r="X53">
        <f t="shared" si="7"/>
        <v>34.628512999999998</v>
      </c>
      <c r="Y53">
        <f t="shared" si="8"/>
        <v>21.317836</v>
      </c>
      <c r="Z53">
        <f>VLOOKUP(E53,temp!$A$1:$C$13,3,FALSE)</f>
        <v>38.4</v>
      </c>
      <c r="AA53">
        <f>VLOOKUP(E53,temp!$A$1:$C$13,2,FALSE)</f>
        <v>31.3</v>
      </c>
    </row>
    <row r="54" spans="1:27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  <c r="Q54">
        <f t="shared" si="0"/>
        <v>2011</v>
      </c>
      <c r="R54" t="str">
        <f t="shared" si="1"/>
        <v>Winter</v>
      </c>
      <c r="S54" t="str">
        <f t="shared" si="2"/>
        <v>Jan</v>
      </c>
      <c r="T54" t="str">
        <f t="shared" si="3"/>
        <v>Tue</v>
      </c>
      <c r="U54" t="str">
        <f t="shared" si="4"/>
        <v>Work</v>
      </c>
      <c r="V54" t="str">
        <f t="shared" si="5"/>
        <v>Clear</v>
      </c>
      <c r="W54">
        <f t="shared" si="6"/>
        <v>19.246376479999995</v>
      </c>
      <c r="X54">
        <f t="shared" si="7"/>
        <v>22.663467319999995</v>
      </c>
      <c r="Y54">
        <f t="shared" si="8"/>
        <v>13.915077999999999</v>
      </c>
      <c r="Z54">
        <f>VLOOKUP(E54,temp!$A$1:$C$13,3,FALSE)</f>
        <v>38.4</v>
      </c>
      <c r="AA54">
        <f>VLOOKUP(E54,temp!$A$1:$C$13,2,FALSE)</f>
        <v>31.3</v>
      </c>
    </row>
    <row r="55" spans="1:27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  <c r="Q55">
        <f t="shared" si="0"/>
        <v>2011</v>
      </c>
      <c r="R55" t="str">
        <f t="shared" si="1"/>
        <v>Winter</v>
      </c>
      <c r="S55" t="str">
        <f t="shared" si="2"/>
        <v>Jan</v>
      </c>
      <c r="T55" t="str">
        <f t="shared" si="3"/>
        <v>Wed</v>
      </c>
      <c r="U55" t="str">
        <f t="shared" si="4"/>
        <v>Work</v>
      </c>
      <c r="V55" t="str">
        <f t="shared" si="5"/>
        <v>Clear</v>
      </c>
      <c r="W55">
        <f t="shared" si="6"/>
        <v>23.428855759999998</v>
      </c>
      <c r="X55">
        <f t="shared" si="7"/>
        <v>29.947302679999996</v>
      </c>
      <c r="Y55">
        <f t="shared" si="8"/>
        <v>7.2114580000000004</v>
      </c>
      <c r="Z55">
        <f>VLOOKUP(E55,temp!$A$1:$C$13,3,FALSE)</f>
        <v>38.4</v>
      </c>
      <c r="AA55">
        <f>VLOOKUP(E55,temp!$A$1:$C$13,2,FALSE)</f>
        <v>31.3</v>
      </c>
    </row>
    <row r="56" spans="1:27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  <c r="Q56">
        <f t="shared" si="0"/>
        <v>2011</v>
      </c>
      <c r="R56" t="str">
        <f t="shared" si="1"/>
        <v>Winter</v>
      </c>
      <c r="S56" t="str">
        <f t="shared" si="2"/>
        <v>Jan</v>
      </c>
      <c r="T56" t="str">
        <f t="shared" si="3"/>
        <v>Thu</v>
      </c>
      <c r="U56" t="str">
        <f t="shared" si="4"/>
        <v>Work</v>
      </c>
      <c r="V56" t="str">
        <f t="shared" si="5"/>
        <v>Mist</v>
      </c>
      <c r="W56">
        <f t="shared" si="6"/>
        <v>31.251807680000002</v>
      </c>
      <c r="X56">
        <f t="shared" si="7"/>
        <v>35.252869639999993</v>
      </c>
      <c r="Y56">
        <f t="shared" si="8"/>
        <v>17.532736</v>
      </c>
      <c r="Z56">
        <f>VLOOKUP(E56,temp!$A$1:$C$13,3,FALSE)</f>
        <v>38.4</v>
      </c>
      <c r="AA56">
        <f>VLOOKUP(E56,temp!$A$1:$C$13,2,FALSE)</f>
        <v>31.3</v>
      </c>
    </row>
    <row r="57" spans="1:27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  <c r="Q57">
        <f t="shared" si="0"/>
        <v>2011</v>
      </c>
      <c r="R57" t="str">
        <f t="shared" si="1"/>
        <v>Winter</v>
      </c>
      <c r="S57" t="str">
        <f t="shared" si="2"/>
        <v>Jan</v>
      </c>
      <c r="T57" t="str">
        <f t="shared" si="3"/>
        <v>Fri</v>
      </c>
      <c r="U57" t="str">
        <f t="shared" si="4"/>
        <v>Work</v>
      </c>
      <c r="V57" t="str">
        <f t="shared" si="5"/>
        <v>Mist</v>
      </c>
      <c r="W57">
        <f t="shared" si="6"/>
        <v>38.522592319999994</v>
      </c>
      <c r="X57">
        <f t="shared" si="7"/>
        <v>42.730260440000002</v>
      </c>
      <c r="Y57">
        <f t="shared" si="8"/>
        <v>23.871573999999999</v>
      </c>
      <c r="Z57">
        <f>VLOOKUP(E57,temp!$A$1:$C$13,3,FALSE)</f>
        <v>38.4</v>
      </c>
      <c r="AA57">
        <f>VLOOKUP(E57,temp!$A$1:$C$13,2,FALSE)</f>
        <v>31.3</v>
      </c>
    </row>
    <row r="58" spans="1:27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  <c r="Q58">
        <f t="shared" si="0"/>
        <v>2011</v>
      </c>
      <c r="R58" t="str">
        <f t="shared" si="1"/>
        <v>Winter</v>
      </c>
      <c r="S58" t="str">
        <f t="shared" si="2"/>
        <v>Jan</v>
      </c>
      <c r="T58" t="str">
        <f t="shared" si="3"/>
        <v>Sat</v>
      </c>
      <c r="U58" t="str">
        <f t="shared" si="4"/>
        <v>Weekend</v>
      </c>
      <c r="V58" t="str">
        <f t="shared" si="5"/>
        <v>Clear</v>
      </c>
      <c r="W58">
        <f t="shared" si="6"/>
        <v>29.859799999999993</v>
      </c>
      <c r="X58">
        <f t="shared" si="7"/>
        <v>34.398711679999998</v>
      </c>
      <c r="Y58">
        <f t="shared" si="8"/>
        <v>13.313685999999999</v>
      </c>
      <c r="Z58">
        <f>VLOOKUP(E58,temp!$A$1:$C$13,3,FALSE)</f>
        <v>38.4</v>
      </c>
      <c r="AA58">
        <f>VLOOKUP(E58,temp!$A$1:$C$13,2,FALSE)</f>
        <v>31.3</v>
      </c>
    </row>
    <row r="59" spans="1:27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  <c r="Q59">
        <f t="shared" si="0"/>
        <v>2011</v>
      </c>
      <c r="R59" t="str">
        <f t="shared" si="1"/>
        <v>Winter</v>
      </c>
      <c r="S59" t="str">
        <f t="shared" si="2"/>
        <v>Jan</v>
      </c>
      <c r="T59" t="str">
        <f t="shared" si="3"/>
        <v>Sun</v>
      </c>
      <c r="U59" t="str">
        <f t="shared" si="4"/>
        <v>Weekend</v>
      </c>
      <c r="V59" t="str">
        <f t="shared" si="5"/>
        <v>Clear</v>
      </c>
      <c r="W59">
        <f t="shared" si="6"/>
        <v>36.313711519999998</v>
      </c>
      <c r="X59">
        <f t="shared" si="7"/>
        <v>42.809342359999995</v>
      </c>
      <c r="Y59">
        <f t="shared" si="8"/>
        <v>9.2663679999999999</v>
      </c>
      <c r="Z59">
        <f>VLOOKUP(E59,temp!$A$1:$C$13,3,FALSE)</f>
        <v>38.4</v>
      </c>
      <c r="AA59">
        <f>VLOOKUP(E59,temp!$A$1:$C$13,2,FALSE)</f>
        <v>31.3</v>
      </c>
    </row>
    <row r="60" spans="1:27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  <c r="Q60">
        <f t="shared" si="0"/>
        <v>2011</v>
      </c>
      <c r="R60" t="str">
        <f t="shared" si="1"/>
        <v>Winter</v>
      </c>
      <c r="S60" t="str">
        <f t="shared" si="2"/>
        <v>Jan</v>
      </c>
      <c r="T60" t="str">
        <f t="shared" si="3"/>
        <v>Mon</v>
      </c>
      <c r="U60" t="str">
        <f t="shared" si="4"/>
        <v>Work</v>
      </c>
      <c r="V60" t="str">
        <f t="shared" si="5"/>
        <v>Mist</v>
      </c>
      <c r="W60">
        <f t="shared" si="6"/>
        <v>43.065774319999996</v>
      </c>
      <c r="X60">
        <f t="shared" si="7"/>
        <v>48.790400719999994</v>
      </c>
      <c r="Y60">
        <f t="shared" si="8"/>
        <v>20.119275999999999</v>
      </c>
      <c r="Z60">
        <f>VLOOKUP(E60,temp!$A$1:$C$13,3,FALSE)</f>
        <v>38.4</v>
      </c>
      <c r="AA60">
        <f>VLOOKUP(E60,temp!$A$1:$C$13,2,FALSE)</f>
        <v>31.3</v>
      </c>
    </row>
    <row r="61" spans="1:27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  <c r="Q61">
        <f t="shared" si="0"/>
        <v>2011</v>
      </c>
      <c r="R61" t="str">
        <f t="shared" si="1"/>
        <v>Winter</v>
      </c>
      <c r="S61" t="str">
        <f t="shared" si="2"/>
        <v>Jan</v>
      </c>
      <c r="T61" t="str">
        <f t="shared" si="3"/>
        <v>Tue</v>
      </c>
      <c r="U61" t="str">
        <f t="shared" si="4"/>
        <v>Work</v>
      </c>
      <c r="V61" t="str">
        <f t="shared" si="5"/>
        <v>Clear</v>
      </c>
      <c r="W61">
        <f t="shared" si="6"/>
        <v>28.184035279999996</v>
      </c>
      <c r="X61">
        <f t="shared" si="7"/>
        <v>32.16379315999999</v>
      </c>
      <c r="Y61">
        <f t="shared" si="8"/>
        <v>15.284050000000001</v>
      </c>
      <c r="Z61">
        <f>VLOOKUP(E61,temp!$A$1:$C$13,3,FALSE)</f>
        <v>46.2</v>
      </c>
      <c r="AA61">
        <f>VLOOKUP(E61,temp!$A$1:$C$13,2,FALSE)</f>
        <v>40.4</v>
      </c>
    </row>
    <row r="62" spans="1:27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  <c r="Q62">
        <f t="shared" si="0"/>
        <v>2011</v>
      </c>
      <c r="R62" t="str">
        <f t="shared" si="1"/>
        <v>Winter</v>
      </c>
      <c r="S62" t="str">
        <f t="shared" si="2"/>
        <v>Jan</v>
      </c>
      <c r="T62" t="str">
        <f t="shared" si="3"/>
        <v>Wed</v>
      </c>
      <c r="U62" t="str">
        <f t="shared" si="4"/>
        <v>Work</v>
      </c>
      <c r="V62" t="str">
        <f t="shared" si="5"/>
        <v>Clear</v>
      </c>
      <c r="W62">
        <f t="shared" si="6"/>
        <v>35.416399999999996</v>
      </c>
      <c r="X62">
        <f t="shared" si="7"/>
        <v>39.021464839999993</v>
      </c>
      <c r="Y62">
        <f t="shared" si="8"/>
        <v>21.316978000000002</v>
      </c>
      <c r="Z62">
        <f>VLOOKUP(E62,temp!$A$1:$C$13,3,FALSE)</f>
        <v>46.2</v>
      </c>
      <c r="AA62">
        <f>VLOOKUP(E62,temp!$A$1:$C$13,2,FALSE)</f>
        <v>40.4</v>
      </c>
    </row>
    <row r="63" spans="1:27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  <c r="Q63">
        <f t="shared" si="0"/>
        <v>2011</v>
      </c>
      <c r="R63" t="str">
        <f t="shared" si="1"/>
        <v>Winter</v>
      </c>
      <c r="S63" t="str">
        <f t="shared" si="2"/>
        <v>Jan</v>
      </c>
      <c r="T63" t="str">
        <f t="shared" si="3"/>
        <v>Thu</v>
      </c>
      <c r="U63" t="str">
        <f t="shared" si="4"/>
        <v>Work</v>
      </c>
      <c r="V63" t="str">
        <f t="shared" si="5"/>
        <v>Clear</v>
      </c>
      <c r="W63">
        <f t="shared" si="6"/>
        <v>20.951564719999997</v>
      </c>
      <c r="X63">
        <f t="shared" si="7"/>
        <v>24.384231319999998</v>
      </c>
      <c r="Y63">
        <f t="shared" si="8"/>
        <v>15.899764000000001</v>
      </c>
      <c r="Z63">
        <f>VLOOKUP(E63,temp!$A$1:$C$13,3,FALSE)</f>
        <v>46.2</v>
      </c>
      <c r="AA63">
        <f>VLOOKUP(E63,temp!$A$1:$C$13,2,FALSE)</f>
        <v>40.4</v>
      </c>
    </row>
    <row r="64" spans="1:27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  <c r="Q64">
        <f t="shared" si="0"/>
        <v>2011</v>
      </c>
      <c r="R64" t="str">
        <f t="shared" si="1"/>
        <v>Winter</v>
      </c>
      <c r="S64" t="str">
        <f t="shared" si="2"/>
        <v>Jan</v>
      </c>
      <c r="T64" t="str">
        <f t="shared" si="3"/>
        <v>Fri</v>
      </c>
      <c r="U64" t="str">
        <f t="shared" si="4"/>
        <v>Work</v>
      </c>
      <c r="V64" t="str">
        <f t="shared" si="5"/>
        <v>Mist</v>
      </c>
      <c r="W64">
        <f t="shared" si="6"/>
        <v>27.654835279999997</v>
      </c>
      <c r="X64">
        <f t="shared" si="7"/>
        <v>31.163065159999995</v>
      </c>
      <c r="Y64">
        <f t="shared" si="8"/>
        <v>14.420836</v>
      </c>
      <c r="Z64">
        <f>VLOOKUP(E64,temp!$A$1:$C$13,3,FALSE)</f>
        <v>46.2</v>
      </c>
      <c r="AA64">
        <f>VLOOKUP(E64,temp!$A$1:$C$13,2,FALSE)</f>
        <v>40.4</v>
      </c>
    </row>
    <row r="65" spans="1:27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  <c r="Q65">
        <f t="shared" si="0"/>
        <v>2011</v>
      </c>
      <c r="R65" t="str">
        <f t="shared" si="1"/>
        <v>Winter</v>
      </c>
      <c r="S65" t="str">
        <f t="shared" si="2"/>
        <v>Jan</v>
      </c>
      <c r="T65" t="str">
        <f t="shared" si="3"/>
        <v>Sat</v>
      </c>
      <c r="U65" t="str">
        <f t="shared" si="4"/>
        <v>Weekend</v>
      </c>
      <c r="V65" t="str">
        <f t="shared" si="5"/>
        <v>Mist</v>
      </c>
      <c r="W65">
        <f t="shared" si="6"/>
        <v>40.620235279999996</v>
      </c>
      <c r="X65">
        <f t="shared" si="7"/>
        <v>46.186189159999998</v>
      </c>
      <c r="Y65">
        <f t="shared" si="8"/>
        <v>17.623486</v>
      </c>
      <c r="Z65">
        <f>VLOOKUP(E65,temp!$A$1:$C$13,3,FALSE)</f>
        <v>46.2</v>
      </c>
      <c r="AA65">
        <f>VLOOKUP(E65,temp!$A$1:$C$13,2,FALSE)</f>
        <v>40.4</v>
      </c>
    </row>
    <row r="66" spans="1:27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  <c r="Q66">
        <f t="shared" si="0"/>
        <v>2011</v>
      </c>
      <c r="R66" t="str">
        <f t="shared" si="1"/>
        <v>Winter</v>
      </c>
      <c r="S66" t="str">
        <f t="shared" si="2"/>
        <v>Jan</v>
      </c>
      <c r="T66" t="str">
        <f t="shared" si="3"/>
        <v>Sun</v>
      </c>
      <c r="U66" t="str">
        <f t="shared" si="4"/>
        <v>Weekend</v>
      </c>
      <c r="V66" t="str">
        <f t="shared" si="5"/>
        <v>Mist</v>
      </c>
      <c r="W66">
        <f t="shared" si="6"/>
        <v>39.811088480000002</v>
      </c>
      <c r="X66">
        <f t="shared" si="7"/>
        <v>44.657394079999996</v>
      </c>
      <c r="Y66">
        <f t="shared" si="8"/>
        <v>23.656942000000001</v>
      </c>
      <c r="Z66">
        <f>VLOOKUP(E66,temp!$A$1:$C$13,3,FALSE)</f>
        <v>46.2</v>
      </c>
      <c r="AA66">
        <f>VLOOKUP(E66,temp!$A$1:$C$13,2,FALSE)</f>
        <v>40.4</v>
      </c>
    </row>
    <row r="67" spans="1:27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  <c r="Q67">
        <f t="shared" ref="Q67:Q130" si="9">IF(D67=0,2011,2012)</f>
        <v>2011</v>
      </c>
      <c r="R67" t="str">
        <f t="shared" ref="R67:R130" si="10">IF(C67=1,"Winter",IF(C67=2,"Spring",IF(C67=3,"Summer","Fall")))</f>
        <v>Winter</v>
      </c>
      <c r="S67" t="str">
        <f t="shared" ref="S67:S130" si="11">TEXT(E67,"mmm")</f>
        <v>Jan</v>
      </c>
      <c r="T67" t="str">
        <f t="shared" ref="T67:T130" si="12">TEXT(B67,"ddd")</f>
        <v>Mon</v>
      </c>
      <c r="U67" t="str">
        <f t="shared" ref="U67:U130" si="13">IF(H67=1,"Work","Weekend")</f>
        <v>Work</v>
      </c>
      <c r="V67" t="str">
        <f t="shared" ref="V67:V130" si="14">IF(I67=1,"Clear",IF(I67=2,"Mist",IF(I67=3,"LightRain","HeavyRain")))</f>
        <v>Clear</v>
      </c>
      <c r="W67">
        <f t="shared" ref="W67:W130" si="15">(9/5)*((J67*(41+17.8)-17.8))+32</f>
        <v>27.66245576</v>
      </c>
      <c r="X67">
        <f t="shared" ref="X67:X130" si="16">(9/5)*((K67*(50+17.8)-17.8))+32</f>
        <v>29.061780439999996</v>
      </c>
      <c r="Y67">
        <f t="shared" ref="Y67:Y130" si="17">M67*(67-1)+1</f>
        <v>23.529232</v>
      </c>
      <c r="Z67">
        <f>VLOOKUP(E67,temp!$A$1:$C$13,3,FALSE)</f>
        <v>46.2</v>
      </c>
      <c r="AA67">
        <f>VLOOKUP(E67,temp!$A$1:$C$13,2,FALSE)</f>
        <v>40.4</v>
      </c>
    </row>
    <row r="68" spans="1:27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  <c r="Q68">
        <f t="shared" si="9"/>
        <v>2011</v>
      </c>
      <c r="R68" t="str">
        <f t="shared" si="10"/>
        <v>Winter</v>
      </c>
      <c r="S68" t="str">
        <f t="shared" si="11"/>
        <v>Jan</v>
      </c>
      <c r="T68" t="str">
        <f t="shared" si="12"/>
        <v>Tue</v>
      </c>
      <c r="U68" t="str">
        <f t="shared" si="13"/>
        <v>Work</v>
      </c>
      <c r="V68" t="str">
        <f t="shared" si="14"/>
        <v>Clear</v>
      </c>
      <c r="W68">
        <f t="shared" si="15"/>
        <v>30.918199999999995</v>
      </c>
      <c r="X68">
        <f t="shared" si="16"/>
        <v>36.864896000000002</v>
      </c>
      <c r="Y68">
        <f t="shared" si="17"/>
        <v>8.9628999999999994</v>
      </c>
      <c r="Z68">
        <f>VLOOKUP(E68,temp!$A$1:$C$13,3,FALSE)</f>
        <v>46.2</v>
      </c>
      <c r="AA68">
        <f>VLOOKUP(E68,temp!$A$1:$C$13,2,FALSE)</f>
        <v>40.4</v>
      </c>
    </row>
    <row r="69" spans="1:27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  <c r="Q69">
        <f t="shared" si="9"/>
        <v>2011</v>
      </c>
      <c r="R69" t="str">
        <f t="shared" si="10"/>
        <v>Winter</v>
      </c>
      <c r="S69" t="str">
        <f t="shared" si="11"/>
        <v>Jan</v>
      </c>
      <c r="T69" t="str">
        <f t="shared" si="12"/>
        <v>Wed</v>
      </c>
      <c r="U69" t="str">
        <f t="shared" si="13"/>
        <v>Work</v>
      </c>
      <c r="V69" t="str">
        <f t="shared" si="14"/>
        <v>Mist</v>
      </c>
      <c r="W69">
        <f t="shared" si="15"/>
        <v>31.270964720000002</v>
      </c>
      <c r="X69">
        <f t="shared" si="16"/>
        <v>34.937640319999993</v>
      </c>
      <c r="Y69">
        <f t="shared" si="17"/>
        <v>15.529900000000001</v>
      </c>
      <c r="Z69">
        <f>VLOOKUP(E69,temp!$A$1:$C$13,3,FALSE)</f>
        <v>46.2</v>
      </c>
      <c r="AA69">
        <f>VLOOKUP(E69,temp!$A$1:$C$13,2,FALSE)</f>
        <v>40.4</v>
      </c>
    </row>
    <row r="70" spans="1:27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  <c r="Q70">
        <f t="shared" si="9"/>
        <v>2011</v>
      </c>
      <c r="R70" t="str">
        <f t="shared" si="10"/>
        <v>Winter</v>
      </c>
      <c r="S70" t="str">
        <f t="shared" si="11"/>
        <v>Jan</v>
      </c>
      <c r="T70" t="str">
        <f t="shared" si="12"/>
        <v>Thu</v>
      </c>
      <c r="U70" t="str">
        <f t="shared" si="13"/>
        <v>Work</v>
      </c>
      <c r="V70" t="str">
        <f t="shared" si="14"/>
        <v>LightRain</v>
      </c>
      <c r="W70">
        <f t="shared" si="15"/>
        <v>41.14139144</v>
      </c>
      <c r="X70">
        <f t="shared" si="16"/>
        <v>47.026922720000002</v>
      </c>
      <c r="Y70">
        <f t="shared" si="17"/>
        <v>18.283882000000002</v>
      </c>
      <c r="Z70">
        <f>VLOOKUP(E70,temp!$A$1:$C$13,3,FALSE)</f>
        <v>46.2</v>
      </c>
      <c r="AA70">
        <f>VLOOKUP(E70,temp!$A$1:$C$13,2,FALSE)</f>
        <v>40.4</v>
      </c>
    </row>
    <row r="71" spans="1:27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  <c r="Q71">
        <f t="shared" si="9"/>
        <v>2011</v>
      </c>
      <c r="R71" t="str">
        <f t="shared" si="10"/>
        <v>Winter</v>
      </c>
      <c r="S71" t="str">
        <f t="shared" si="11"/>
        <v>Jan</v>
      </c>
      <c r="T71" t="str">
        <f t="shared" si="12"/>
        <v>Fri</v>
      </c>
      <c r="U71" t="str">
        <f t="shared" si="13"/>
        <v>Work</v>
      </c>
      <c r="V71" t="str">
        <f t="shared" si="14"/>
        <v>Mist</v>
      </c>
      <c r="W71">
        <f t="shared" si="15"/>
        <v>33.460688479999995</v>
      </c>
      <c r="X71">
        <f t="shared" si="16"/>
        <v>37.182199999999995</v>
      </c>
      <c r="Y71">
        <f t="shared" si="17"/>
        <v>16.37602</v>
      </c>
      <c r="Z71">
        <f>VLOOKUP(E71,temp!$A$1:$C$13,3,FALSE)</f>
        <v>46.2</v>
      </c>
      <c r="AA71">
        <f>VLOOKUP(E71,temp!$A$1:$C$13,2,FALSE)</f>
        <v>40.4</v>
      </c>
    </row>
    <row r="72" spans="1:27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  <c r="Q72">
        <f t="shared" si="9"/>
        <v>2011</v>
      </c>
      <c r="R72" t="str">
        <f t="shared" si="10"/>
        <v>Winter</v>
      </c>
      <c r="S72" t="str">
        <f t="shared" si="11"/>
        <v>Jan</v>
      </c>
      <c r="T72" t="str">
        <f t="shared" si="12"/>
        <v>Sat</v>
      </c>
      <c r="U72" t="str">
        <f t="shared" si="13"/>
        <v>Weekend</v>
      </c>
      <c r="V72" t="str">
        <f t="shared" si="14"/>
        <v>Clear</v>
      </c>
      <c r="W72">
        <f t="shared" si="15"/>
        <v>34.799035279999998</v>
      </c>
      <c r="X72">
        <f t="shared" si="16"/>
        <v>39.714529999999996</v>
      </c>
      <c r="Y72">
        <f t="shared" si="17"/>
        <v>15.571149999999999</v>
      </c>
      <c r="Z72">
        <f>VLOOKUP(E72,temp!$A$1:$C$13,3,FALSE)</f>
        <v>46.2</v>
      </c>
      <c r="AA72">
        <f>VLOOKUP(E72,temp!$A$1:$C$13,2,FALSE)</f>
        <v>40.4</v>
      </c>
    </row>
    <row r="73" spans="1:27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  <c r="Q73">
        <f t="shared" si="9"/>
        <v>2011</v>
      </c>
      <c r="R73" t="str">
        <f t="shared" si="10"/>
        <v>Winter</v>
      </c>
      <c r="S73" t="str">
        <f t="shared" si="11"/>
        <v>Jan</v>
      </c>
      <c r="T73" t="str">
        <f t="shared" si="12"/>
        <v>Sun</v>
      </c>
      <c r="U73" t="str">
        <f t="shared" si="13"/>
        <v>Weekend</v>
      </c>
      <c r="V73" t="str">
        <f t="shared" si="14"/>
        <v>Clear</v>
      </c>
      <c r="W73">
        <f t="shared" si="15"/>
        <v>40.639392319999999</v>
      </c>
      <c r="X73">
        <f t="shared" si="16"/>
        <v>46.346305640000004</v>
      </c>
      <c r="Y73">
        <f t="shared" si="17"/>
        <v>18.859864000000002</v>
      </c>
      <c r="Z73">
        <f>VLOOKUP(E73,temp!$A$1:$C$13,3,FALSE)</f>
        <v>46.2</v>
      </c>
      <c r="AA73">
        <f>VLOOKUP(E73,temp!$A$1:$C$13,2,FALSE)</f>
        <v>40.4</v>
      </c>
    </row>
    <row r="74" spans="1:27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  <c r="Q74">
        <f t="shared" si="9"/>
        <v>2011</v>
      </c>
      <c r="R74" t="str">
        <f t="shared" si="10"/>
        <v>Winter</v>
      </c>
      <c r="S74" t="str">
        <f t="shared" si="11"/>
        <v>Jan</v>
      </c>
      <c r="T74" t="str">
        <f t="shared" si="12"/>
        <v>Mon</v>
      </c>
      <c r="U74" t="str">
        <f t="shared" si="13"/>
        <v>Work</v>
      </c>
      <c r="V74" t="str">
        <f t="shared" si="14"/>
        <v>Clear</v>
      </c>
      <c r="W74">
        <f t="shared" si="15"/>
        <v>34.380967279999993</v>
      </c>
      <c r="X74">
        <f t="shared" si="16"/>
        <v>40.477279999999993</v>
      </c>
      <c r="Y74">
        <f t="shared" si="17"/>
        <v>10.037115999999999</v>
      </c>
      <c r="Z74">
        <f>VLOOKUP(E74,temp!$A$1:$C$13,3,FALSE)</f>
        <v>46.2</v>
      </c>
      <c r="AA74">
        <f>VLOOKUP(E74,temp!$A$1:$C$13,2,FALSE)</f>
        <v>40.4</v>
      </c>
    </row>
    <row r="75" spans="1:27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  <c r="Q75">
        <f t="shared" si="9"/>
        <v>2011</v>
      </c>
      <c r="R75" t="str">
        <f t="shared" si="10"/>
        <v>Winter</v>
      </c>
      <c r="S75" t="str">
        <f t="shared" si="11"/>
        <v>Jan</v>
      </c>
      <c r="T75" t="str">
        <f t="shared" si="12"/>
        <v>Tue</v>
      </c>
      <c r="U75" t="str">
        <f t="shared" si="13"/>
        <v>Work</v>
      </c>
      <c r="V75" t="str">
        <f t="shared" si="14"/>
        <v>Mist</v>
      </c>
      <c r="W75">
        <f t="shared" si="15"/>
        <v>33.552663439999989</v>
      </c>
      <c r="X75">
        <f t="shared" si="16"/>
        <v>38.790443119999999</v>
      </c>
      <c r="Y75">
        <f t="shared" si="17"/>
        <v>13.164394</v>
      </c>
      <c r="Z75">
        <f>VLOOKUP(E75,temp!$A$1:$C$13,3,FALSE)</f>
        <v>46.2</v>
      </c>
      <c r="AA75">
        <f>VLOOKUP(E75,temp!$A$1:$C$13,2,FALSE)</f>
        <v>40.4</v>
      </c>
    </row>
    <row r="76" spans="1:27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  <c r="Q76">
        <f t="shared" si="9"/>
        <v>2011</v>
      </c>
      <c r="R76" t="str">
        <f t="shared" si="10"/>
        <v>Winter</v>
      </c>
      <c r="S76" t="str">
        <f t="shared" si="11"/>
        <v>Jan</v>
      </c>
      <c r="T76" t="str">
        <f t="shared" si="12"/>
        <v>Wed</v>
      </c>
      <c r="U76" t="str">
        <f t="shared" si="13"/>
        <v>Work</v>
      </c>
      <c r="V76" t="str">
        <f t="shared" si="14"/>
        <v>Mist</v>
      </c>
      <c r="W76">
        <f t="shared" si="15"/>
        <v>38.614567279999996</v>
      </c>
      <c r="X76">
        <f t="shared" si="16"/>
        <v>44.740137199999999</v>
      </c>
      <c r="Y76">
        <f t="shared" si="17"/>
        <v>14.405721999999999</v>
      </c>
      <c r="Z76">
        <f>VLOOKUP(E76,temp!$A$1:$C$13,3,FALSE)</f>
        <v>46.2</v>
      </c>
      <c r="AA76">
        <f>VLOOKUP(E76,temp!$A$1:$C$13,2,FALSE)</f>
        <v>40.4</v>
      </c>
    </row>
    <row r="77" spans="1:27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  <c r="Q77">
        <f t="shared" si="9"/>
        <v>2011</v>
      </c>
      <c r="R77" t="str">
        <f t="shared" si="10"/>
        <v>Winter</v>
      </c>
      <c r="S77" t="str">
        <f t="shared" si="11"/>
        <v>Jan</v>
      </c>
      <c r="T77" t="str">
        <f t="shared" si="12"/>
        <v>Thu</v>
      </c>
      <c r="U77" t="str">
        <f t="shared" si="13"/>
        <v>Work</v>
      </c>
      <c r="V77" t="str">
        <f t="shared" si="14"/>
        <v>Clear</v>
      </c>
      <c r="W77">
        <f t="shared" si="15"/>
        <v>43.883599999999994</v>
      </c>
      <c r="X77">
        <f t="shared" si="16"/>
        <v>50.037039319999991</v>
      </c>
      <c r="Y77">
        <f t="shared" si="17"/>
        <v>14.832213999999999</v>
      </c>
      <c r="Z77">
        <f>VLOOKUP(E77,temp!$A$1:$C$13,3,FALSE)</f>
        <v>46.2</v>
      </c>
      <c r="AA77">
        <f>VLOOKUP(E77,temp!$A$1:$C$13,2,FALSE)</f>
        <v>40.4</v>
      </c>
    </row>
    <row r="78" spans="1:27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  <c r="Q78">
        <f t="shared" si="9"/>
        <v>2011</v>
      </c>
      <c r="R78" t="str">
        <f t="shared" si="10"/>
        <v>Winter</v>
      </c>
      <c r="S78" t="str">
        <f t="shared" si="11"/>
        <v>Jan</v>
      </c>
      <c r="T78" t="str">
        <f t="shared" si="12"/>
        <v>Fri</v>
      </c>
      <c r="U78" t="str">
        <f t="shared" si="13"/>
        <v>Work</v>
      </c>
      <c r="V78" t="str">
        <f t="shared" si="14"/>
        <v>Clear</v>
      </c>
      <c r="W78">
        <f t="shared" si="15"/>
        <v>57.113599999999998</v>
      </c>
      <c r="X78">
        <f t="shared" si="16"/>
        <v>64.276178359999989</v>
      </c>
      <c r="Y78">
        <f t="shared" si="17"/>
        <v>16.247121999999997</v>
      </c>
      <c r="Z78">
        <f>VLOOKUP(E78,temp!$A$1:$C$13,3,FALSE)</f>
        <v>46.2</v>
      </c>
      <c r="AA78">
        <f>VLOOKUP(E78,temp!$A$1:$C$13,2,FALSE)</f>
        <v>40.4</v>
      </c>
    </row>
    <row r="79" spans="1:27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  <c r="Q79">
        <f t="shared" si="9"/>
        <v>2011</v>
      </c>
      <c r="R79" t="str">
        <f t="shared" si="10"/>
        <v>Winter</v>
      </c>
      <c r="S79" t="str">
        <f t="shared" si="11"/>
        <v>Jan</v>
      </c>
      <c r="T79" t="str">
        <f t="shared" si="12"/>
        <v>Sat</v>
      </c>
      <c r="U79" t="str">
        <f t="shared" si="13"/>
        <v>Weekend</v>
      </c>
      <c r="V79" t="str">
        <f t="shared" si="14"/>
        <v>Clear</v>
      </c>
      <c r="W79">
        <f t="shared" si="15"/>
        <v>49.969399999999993</v>
      </c>
      <c r="X79">
        <f t="shared" si="16"/>
        <v>56.894711000000001</v>
      </c>
      <c r="Y79">
        <f t="shared" si="17"/>
        <v>25.299022000000001</v>
      </c>
      <c r="Z79">
        <f>VLOOKUP(E79,temp!$A$1:$C$13,3,FALSE)</f>
        <v>46.2</v>
      </c>
      <c r="AA79">
        <f>VLOOKUP(E79,temp!$A$1:$C$13,2,FALSE)</f>
        <v>40.4</v>
      </c>
    </row>
    <row r="80" spans="1:27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  <c r="Q80">
        <f t="shared" si="9"/>
        <v>2011</v>
      </c>
      <c r="R80" t="str">
        <f t="shared" si="10"/>
        <v>Winter</v>
      </c>
      <c r="S80" t="str">
        <f t="shared" si="11"/>
        <v>Jan</v>
      </c>
      <c r="T80" t="str">
        <f t="shared" si="12"/>
        <v>Sun</v>
      </c>
      <c r="U80" t="str">
        <f t="shared" si="13"/>
        <v>Weekend</v>
      </c>
      <c r="V80" t="str">
        <f t="shared" si="14"/>
        <v>Clear</v>
      </c>
      <c r="W80">
        <f t="shared" si="15"/>
        <v>35.151799999999994</v>
      </c>
      <c r="X80">
        <f t="shared" si="16"/>
        <v>39.714529999999996</v>
      </c>
      <c r="Y80">
        <f t="shared" si="17"/>
        <v>14.709586</v>
      </c>
      <c r="Z80">
        <f>VLOOKUP(E80,temp!$A$1:$C$13,3,FALSE)</f>
        <v>46.2</v>
      </c>
      <c r="AA80">
        <f>VLOOKUP(E80,temp!$A$1:$C$13,2,FALSE)</f>
        <v>40.4</v>
      </c>
    </row>
    <row r="81" spans="1:27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  <c r="Q81">
        <f t="shared" si="9"/>
        <v>2011</v>
      </c>
      <c r="R81" t="str">
        <f t="shared" si="10"/>
        <v>Spring</v>
      </c>
      <c r="S81" t="str">
        <f t="shared" si="11"/>
        <v>Jan</v>
      </c>
      <c r="T81" t="str">
        <f t="shared" si="12"/>
        <v>Mon</v>
      </c>
      <c r="U81" t="str">
        <f t="shared" si="13"/>
        <v>Work</v>
      </c>
      <c r="V81" t="str">
        <f t="shared" si="14"/>
        <v>Mist</v>
      </c>
      <c r="W81">
        <f t="shared" si="15"/>
        <v>45.517240399999999</v>
      </c>
      <c r="X81">
        <f t="shared" si="16"/>
        <v>49.964059399999996</v>
      </c>
      <c r="Y81">
        <f t="shared" si="17"/>
        <v>20.059678000000002</v>
      </c>
      <c r="Z81">
        <f>VLOOKUP(E81,temp!$A$1:$C$13,3,FALSE)</f>
        <v>46.2</v>
      </c>
      <c r="AA81">
        <f>VLOOKUP(E81,temp!$A$1:$C$13,2,FALSE)</f>
        <v>40.4</v>
      </c>
    </row>
    <row r="82" spans="1:27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  <c r="Q82">
        <f t="shared" si="9"/>
        <v>2011</v>
      </c>
      <c r="R82" t="str">
        <f t="shared" si="10"/>
        <v>Spring</v>
      </c>
      <c r="S82" t="str">
        <f t="shared" si="11"/>
        <v>Jan</v>
      </c>
      <c r="T82" t="str">
        <f t="shared" si="12"/>
        <v>Tue</v>
      </c>
      <c r="U82" t="str">
        <f t="shared" si="13"/>
        <v>Work</v>
      </c>
      <c r="V82" t="str">
        <f t="shared" si="14"/>
        <v>Clear</v>
      </c>
      <c r="W82">
        <f t="shared" si="15"/>
        <v>46.706035279999995</v>
      </c>
      <c r="X82">
        <f t="shared" si="16"/>
        <v>53.735949679999997</v>
      </c>
      <c r="Y82">
        <f t="shared" si="17"/>
        <v>15.8995</v>
      </c>
      <c r="Z82">
        <f>VLOOKUP(E82,temp!$A$1:$C$13,3,FALSE)</f>
        <v>46.2</v>
      </c>
      <c r="AA82">
        <f>VLOOKUP(E82,temp!$A$1:$C$13,2,FALSE)</f>
        <v>40.4</v>
      </c>
    </row>
    <row r="83" spans="1:27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  <c r="Q83">
        <f t="shared" si="9"/>
        <v>2011</v>
      </c>
      <c r="R83" t="str">
        <f t="shared" si="10"/>
        <v>Spring</v>
      </c>
      <c r="S83" t="str">
        <f t="shared" si="11"/>
        <v>Jan</v>
      </c>
      <c r="T83" t="str">
        <f t="shared" si="12"/>
        <v>Wed</v>
      </c>
      <c r="U83" t="str">
        <f t="shared" si="13"/>
        <v>Work</v>
      </c>
      <c r="V83" t="str">
        <f t="shared" si="14"/>
        <v>Mist</v>
      </c>
      <c r="W83">
        <f t="shared" si="15"/>
        <v>36.681928880000001</v>
      </c>
      <c r="X83">
        <f t="shared" si="16"/>
        <v>41.202075559999997</v>
      </c>
      <c r="Y83">
        <f t="shared" si="17"/>
        <v>16.461226</v>
      </c>
      <c r="Z83">
        <f>VLOOKUP(E83,temp!$A$1:$C$13,3,FALSE)</f>
        <v>46.2</v>
      </c>
      <c r="AA83">
        <f>VLOOKUP(E83,temp!$A$1:$C$13,2,FALSE)</f>
        <v>40.4</v>
      </c>
    </row>
    <row r="84" spans="1:27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  <c r="Q84">
        <f t="shared" si="9"/>
        <v>2011</v>
      </c>
      <c r="R84" t="str">
        <f t="shared" si="10"/>
        <v>Spring</v>
      </c>
      <c r="S84" t="str">
        <f t="shared" si="11"/>
        <v>Jan</v>
      </c>
      <c r="T84" t="str">
        <f t="shared" si="12"/>
        <v>Thu</v>
      </c>
      <c r="U84" t="str">
        <f t="shared" si="13"/>
        <v>Work</v>
      </c>
      <c r="V84" t="str">
        <f t="shared" si="14"/>
        <v>Mist</v>
      </c>
      <c r="W84">
        <f t="shared" si="15"/>
        <v>30.124399999999998</v>
      </c>
      <c r="X84">
        <f t="shared" si="16"/>
        <v>33.012459319999998</v>
      </c>
      <c r="Y84">
        <f t="shared" si="17"/>
        <v>17.089942000000001</v>
      </c>
      <c r="Z84">
        <f>VLOOKUP(E84,temp!$A$1:$C$13,3,FALSE)</f>
        <v>46.2</v>
      </c>
      <c r="AA84">
        <f>VLOOKUP(E84,temp!$A$1:$C$13,2,FALSE)</f>
        <v>40.4</v>
      </c>
    </row>
    <row r="85" spans="1:27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  <c r="Q85">
        <f t="shared" si="9"/>
        <v>2011</v>
      </c>
      <c r="R85" t="str">
        <f t="shared" si="10"/>
        <v>Spring</v>
      </c>
      <c r="S85" t="str">
        <f t="shared" si="11"/>
        <v>Jan</v>
      </c>
      <c r="T85" t="str">
        <f t="shared" si="12"/>
        <v>Fri</v>
      </c>
      <c r="U85" t="str">
        <f t="shared" si="13"/>
        <v>Work</v>
      </c>
      <c r="V85" t="str">
        <f t="shared" si="14"/>
        <v>Clear</v>
      </c>
      <c r="W85">
        <f t="shared" si="15"/>
        <v>27.919435279999995</v>
      </c>
      <c r="X85">
        <f t="shared" si="16"/>
        <v>31.240316479999994</v>
      </c>
      <c r="Y85">
        <f t="shared" si="17"/>
        <v>16.22785</v>
      </c>
      <c r="Z85">
        <f>VLOOKUP(E85,temp!$A$1:$C$13,3,FALSE)</f>
        <v>46.2</v>
      </c>
      <c r="AA85">
        <f>VLOOKUP(E85,temp!$A$1:$C$13,2,FALSE)</f>
        <v>40.4</v>
      </c>
    </row>
    <row r="86" spans="1:27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  <c r="Q86">
        <f t="shared" si="9"/>
        <v>2011</v>
      </c>
      <c r="R86" t="str">
        <f t="shared" si="10"/>
        <v>Spring</v>
      </c>
      <c r="S86" t="str">
        <f t="shared" si="11"/>
        <v>Jan</v>
      </c>
      <c r="T86" t="str">
        <f t="shared" si="12"/>
        <v>Sat</v>
      </c>
      <c r="U86" t="str">
        <f t="shared" si="13"/>
        <v>Weekend</v>
      </c>
      <c r="V86" t="str">
        <f t="shared" si="14"/>
        <v>Clear</v>
      </c>
      <c r="W86">
        <f t="shared" si="15"/>
        <v>28.095764719999995</v>
      </c>
      <c r="X86">
        <f t="shared" si="16"/>
        <v>31.393964839999995</v>
      </c>
      <c r="Y86">
        <f t="shared" si="17"/>
        <v>14.831686000000001</v>
      </c>
      <c r="Z86">
        <f>VLOOKUP(E86,temp!$A$1:$C$13,3,FALSE)</f>
        <v>46.2</v>
      </c>
      <c r="AA86">
        <f>VLOOKUP(E86,temp!$A$1:$C$13,2,FALSE)</f>
        <v>40.4</v>
      </c>
    </row>
    <row r="87" spans="1:27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  <c r="Q87">
        <f t="shared" si="9"/>
        <v>2011</v>
      </c>
      <c r="R87" t="str">
        <f t="shared" si="10"/>
        <v>Spring</v>
      </c>
      <c r="S87" t="str">
        <f t="shared" si="11"/>
        <v>Jan</v>
      </c>
      <c r="T87" t="str">
        <f t="shared" si="12"/>
        <v>Sun</v>
      </c>
      <c r="U87" t="str">
        <f t="shared" si="13"/>
        <v>Weekend</v>
      </c>
      <c r="V87" t="str">
        <f t="shared" si="14"/>
        <v>Mist</v>
      </c>
      <c r="W87">
        <f t="shared" si="15"/>
        <v>26.742071119999999</v>
      </c>
      <c r="X87">
        <f t="shared" si="16"/>
        <v>30.511371559999997</v>
      </c>
      <c r="Y87">
        <f t="shared" si="17"/>
        <v>13.1638</v>
      </c>
      <c r="Z87">
        <f>VLOOKUP(E87,temp!$A$1:$C$13,3,FALSE)</f>
        <v>46.2</v>
      </c>
      <c r="AA87">
        <f>VLOOKUP(E87,temp!$A$1:$C$13,2,FALSE)</f>
        <v>40.4</v>
      </c>
    </row>
    <row r="88" spans="1:27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  <c r="Q88">
        <f t="shared" si="9"/>
        <v>2011</v>
      </c>
      <c r="R88" t="str">
        <f t="shared" si="10"/>
        <v>Spring</v>
      </c>
      <c r="S88" t="str">
        <f t="shared" si="11"/>
        <v>Jan</v>
      </c>
      <c r="T88" t="str">
        <f t="shared" si="12"/>
        <v>Mon</v>
      </c>
      <c r="U88" t="str">
        <f t="shared" si="13"/>
        <v>Work</v>
      </c>
      <c r="V88" t="str">
        <f t="shared" si="14"/>
        <v>Clear</v>
      </c>
      <c r="W88">
        <f t="shared" si="15"/>
        <v>27.938592319999998</v>
      </c>
      <c r="X88">
        <f t="shared" si="16"/>
        <v>31.394330960000001</v>
      </c>
      <c r="Y88">
        <f t="shared" si="17"/>
        <v>15.005464</v>
      </c>
      <c r="Z88">
        <f>VLOOKUP(E88,temp!$A$1:$C$13,3,FALSE)</f>
        <v>46.2</v>
      </c>
      <c r="AA88">
        <f>VLOOKUP(E88,temp!$A$1:$C$13,2,FALSE)</f>
        <v>40.4</v>
      </c>
    </row>
    <row r="89" spans="1:27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  <c r="Q89">
        <f t="shared" si="9"/>
        <v>2011</v>
      </c>
      <c r="R89" t="str">
        <f t="shared" si="10"/>
        <v>Spring</v>
      </c>
      <c r="S89" t="str">
        <f t="shared" si="11"/>
        <v>Jan</v>
      </c>
      <c r="T89" t="str">
        <f t="shared" si="12"/>
        <v>Tue</v>
      </c>
      <c r="U89" t="str">
        <f t="shared" si="13"/>
        <v>Work</v>
      </c>
      <c r="V89" t="str">
        <f t="shared" si="14"/>
        <v>Clear</v>
      </c>
      <c r="W89">
        <f t="shared" si="15"/>
        <v>31.976599999999998</v>
      </c>
      <c r="X89">
        <f t="shared" si="16"/>
        <v>35.706492319999995</v>
      </c>
      <c r="Y89">
        <f t="shared" si="17"/>
        <v>15.981736</v>
      </c>
      <c r="Z89">
        <f>VLOOKUP(E89,temp!$A$1:$C$13,3,FALSE)</f>
        <v>46.2</v>
      </c>
      <c r="AA89">
        <f>VLOOKUP(E89,temp!$A$1:$C$13,2,FALSE)</f>
        <v>40.4</v>
      </c>
    </row>
    <row r="90" spans="1:27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  <c r="Q90">
        <f t="shared" si="9"/>
        <v>2011</v>
      </c>
      <c r="R90" t="str">
        <f t="shared" si="10"/>
        <v>Spring</v>
      </c>
      <c r="S90" t="str">
        <f t="shared" si="11"/>
        <v>Jan</v>
      </c>
      <c r="T90" t="str">
        <f t="shared" si="12"/>
        <v>Wed</v>
      </c>
      <c r="U90" t="str">
        <f t="shared" si="13"/>
        <v>Work</v>
      </c>
      <c r="V90" t="str">
        <f t="shared" si="14"/>
        <v>Mist</v>
      </c>
      <c r="W90">
        <f t="shared" si="15"/>
        <v>31.711999999999993</v>
      </c>
      <c r="X90">
        <f t="shared" si="16"/>
        <v>36.248593999999997</v>
      </c>
      <c r="Y90">
        <f t="shared" si="17"/>
        <v>12.410608</v>
      </c>
      <c r="Z90">
        <f>VLOOKUP(E90,temp!$A$1:$C$13,3,FALSE)</f>
        <v>46.2</v>
      </c>
      <c r="AA90">
        <f>VLOOKUP(E90,temp!$A$1:$C$13,2,FALSE)</f>
        <v>40.4</v>
      </c>
    </row>
    <row r="91" spans="1:27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  <c r="Q91">
        <f t="shared" si="9"/>
        <v>2011</v>
      </c>
      <c r="R91" t="str">
        <f t="shared" si="10"/>
        <v>Spring</v>
      </c>
      <c r="S91" t="str">
        <f t="shared" si="11"/>
        <v>Jan</v>
      </c>
      <c r="T91" t="str">
        <f t="shared" si="12"/>
        <v>Thu</v>
      </c>
      <c r="U91" t="str">
        <f t="shared" si="13"/>
        <v>Work</v>
      </c>
      <c r="V91" t="str">
        <f t="shared" si="14"/>
        <v>LightRain</v>
      </c>
      <c r="W91">
        <f t="shared" si="15"/>
        <v>28.360364719999996</v>
      </c>
      <c r="X91">
        <f t="shared" si="16"/>
        <v>31.394452999999995</v>
      </c>
      <c r="Y91">
        <f t="shared" si="17"/>
        <v>15.364636000000001</v>
      </c>
      <c r="Z91">
        <f>VLOOKUP(E91,temp!$A$1:$C$13,3,FALSE)</f>
        <v>46.2</v>
      </c>
      <c r="AA91">
        <f>VLOOKUP(E91,temp!$A$1:$C$13,2,FALSE)</f>
        <v>40.4</v>
      </c>
    </row>
    <row r="92" spans="1:27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  <c r="Q92">
        <f t="shared" si="9"/>
        <v>2011</v>
      </c>
      <c r="R92" t="str">
        <f t="shared" si="10"/>
        <v>Spring</v>
      </c>
      <c r="S92" t="str">
        <f t="shared" si="11"/>
        <v>Jan</v>
      </c>
      <c r="T92" t="str">
        <f t="shared" si="12"/>
        <v>Fri</v>
      </c>
      <c r="U92" t="str">
        <f t="shared" si="13"/>
        <v>Work</v>
      </c>
      <c r="V92" t="str">
        <f t="shared" si="14"/>
        <v>Mist</v>
      </c>
      <c r="W92">
        <f t="shared" si="15"/>
        <v>31.711999999999993</v>
      </c>
      <c r="X92">
        <f t="shared" si="16"/>
        <v>34.552726159999992</v>
      </c>
      <c r="Y92">
        <f t="shared" si="17"/>
        <v>18.074728</v>
      </c>
      <c r="Z92">
        <f>VLOOKUP(E92,temp!$A$1:$C$13,3,FALSE)</f>
        <v>56.4</v>
      </c>
      <c r="AA92">
        <f>VLOOKUP(E92,temp!$A$1:$C$13,2,FALSE)</f>
        <v>51.9</v>
      </c>
    </row>
    <row r="93" spans="1:27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  <c r="Q93">
        <f t="shared" si="9"/>
        <v>2011</v>
      </c>
      <c r="R93" t="str">
        <f t="shared" si="10"/>
        <v>Spring</v>
      </c>
      <c r="S93" t="str">
        <f t="shared" si="11"/>
        <v>Jan</v>
      </c>
      <c r="T93" t="str">
        <f t="shared" si="12"/>
        <v>Sat</v>
      </c>
      <c r="U93" t="str">
        <f t="shared" si="13"/>
        <v>Weekend</v>
      </c>
      <c r="V93" t="str">
        <f t="shared" si="14"/>
        <v>Mist</v>
      </c>
      <c r="W93">
        <f t="shared" si="15"/>
        <v>33.299599999999998</v>
      </c>
      <c r="X93">
        <f t="shared" si="16"/>
        <v>38.480339479999998</v>
      </c>
      <c r="Y93">
        <f t="shared" si="17"/>
        <v>14.011635999999999</v>
      </c>
      <c r="Z93">
        <f>VLOOKUP(E93,temp!$A$1:$C$13,3,FALSE)</f>
        <v>56.4</v>
      </c>
      <c r="AA93">
        <f>VLOOKUP(E93,temp!$A$1:$C$13,2,FALSE)</f>
        <v>51.9</v>
      </c>
    </row>
    <row r="94" spans="1:27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  <c r="Q94">
        <f t="shared" si="9"/>
        <v>2011</v>
      </c>
      <c r="R94" t="str">
        <f t="shared" si="10"/>
        <v>Spring</v>
      </c>
      <c r="S94" t="str">
        <f t="shared" si="11"/>
        <v>Jan</v>
      </c>
      <c r="T94" t="str">
        <f t="shared" si="12"/>
        <v>Sun</v>
      </c>
      <c r="U94" t="str">
        <f t="shared" si="13"/>
        <v>Weekend</v>
      </c>
      <c r="V94" t="str">
        <f t="shared" si="14"/>
        <v>Clear</v>
      </c>
      <c r="W94">
        <f t="shared" si="15"/>
        <v>40.002764719999995</v>
      </c>
      <c r="X94">
        <f t="shared" si="16"/>
        <v>46.184724680000002</v>
      </c>
      <c r="Y94">
        <f t="shared" si="17"/>
        <v>13.026058000000001</v>
      </c>
      <c r="Z94">
        <f>VLOOKUP(E94,temp!$A$1:$C$13,3,FALSE)</f>
        <v>56.4</v>
      </c>
      <c r="AA94">
        <f>VLOOKUP(E94,temp!$A$1:$C$13,2,FALSE)</f>
        <v>51.9</v>
      </c>
    </row>
    <row r="95" spans="1:27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  <c r="Q95">
        <f t="shared" si="9"/>
        <v>2011</v>
      </c>
      <c r="R95" t="str">
        <f t="shared" si="10"/>
        <v>Spring</v>
      </c>
      <c r="S95" t="str">
        <f t="shared" si="11"/>
        <v>Jan</v>
      </c>
      <c r="T95" t="str">
        <f t="shared" si="12"/>
        <v>Mon</v>
      </c>
      <c r="U95" t="str">
        <f t="shared" si="13"/>
        <v>Work</v>
      </c>
      <c r="V95" t="str">
        <f t="shared" si="14"/>
        <v>Clear</v>
      </c>
      <c r="W95">
        <f t="shared" si="15"/>
        <v>60.641564719999991</v>
      </c>
      <c r="X95">
        <f t="shared" si="16"/>
        <v>66.219055159999982</v>
      </c>
      <c r="Y95">
        <f t="shared" si="17"/>
        <v>26.447686000000001</v>
      </c>
      <c r="Z95">
        <f>VLOOKUP(E95,temp!$A$1:$C$13,3,FALSE)</f>
        <v>56.4</v>
      </c>
      <c r="AA95">
        <f>VLOOKUP(E95,temp!$A$1:$C$13,2,FALSE)</f>
        <v>51.9</v>
      </c>
    </row>
    <row r="96" spans="1:27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  <c r="Q96">
        <f t="shared" si="9"/>
        <v>2011</v>
      </c>
      <c r="R96" t="str">
        <f t="shared" si="10"/>
        <v>Spring</v>
      </c>
      <c r="S96" t="str">
        <f t="shared" si="11"/>
        <v>Jan</v>
      </c>
      <c r="T96" t="str">
        <f t="shared" si="12"/>
        <v>Tue</v>
      </c>
      <c r="U96" t="str">
        <f t="shared" si="13"/>
        <v>Work</v>
      </c>
      <c r="V96" t="str">
        <f t="shared" si="14"/>
        <v>Mist</v>
      </c>
      <c r="W96">
        <f t="shared" si="15"/>
        <v>43.79543528</v>
      </c>
      <c r="X96">
        <f t="shared" si="16"/>
        <v>48.574633999999996</v>
      </c>
      <c r="Y96">
        <f t="shared" si="17"/>
        <v>26.612421999999999</v>
      </c>
      <c r="Z96">
        <f>VLOOKUP(E96,temp!$A$1:$C$13,3,FALSE)</f>
        <v>56.4</v>
      </c>
      <c r="AA96">
        <f>VLOOKUP(E96,temp!$A$1:$C$13,2,FALSE)</f>
        <v>51.9</v>
      </c>
    </row>
    <row r="97" spans="1:27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  <c r="Q97">
        <f t="shared" si="9"/>
        <v>2011</v>
      </c>
      <c r="R97" t="str">
        <f t="shared" si="10"/>
        <v>Spring</v>
      </c>
      <c r="S97" t="str">
        <f t="shared" si="11"/>
        <v>Jan</v>
      </c>
      <c r="T97" t="str">
        <f t="shared" si="12"/>
        <v>Wed</v>
      </c>
      <c r="U97" t="str">
        <f t="shared" si="13"/>
        <v>Work</v>
      </c>
      <c r="V97" t="str">
        <f t="shared" si="14"/>
        <v>Clear</v>
      </c>
      <c r="W97">
        <f t="shared" si="15"/>
        <v>41.325764719999995</v>
      </c>
      <c r="X97">
        <f t="shared" si="16"/>
        <v>47.263680319999999</v>
      </c>
      <c r="Y97">
        <f t="shared" si="17"/>
        <v>18.362158000000001</v>
      </c>
      <c r="Z97">
        <f>VLOOKUP(E97,temp!$A$1:$C$13,3,FALSE)</f>
        <v>56.4</v>
      </c>
      <c r="AA97">
        <f>VLOOKUP(E97,temp!$A$1:$C$13,2,FALSE)</f>
        <v>51.9</v>
      </c>
    </row>
    <row r="98" spans="1:27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  <c r="Q98">
        <f t="shared" si="9"/>
        <v>2011</v>
      </c>
      <c r="R98" t="str">
        <f t="shared" si="10"/>
        <v>Spring</v>
      </c>
      <c r="S98" t="str">
        <f t="shared" si="11"/>
        <v>Jan</v>
      </c>
      <c r="T98" t="str">
        <f t="shared" si="12"/>
        <v>Thu</v>
      </c>
      <c r="U98" t="str">
        <f t="shared" si="13"/>
        <v>Work</v>
      </c>
      <c r="V98" t="str">
        <f t="shared" si="14"/>
        <v>Clear</v>
      </c>
      <c r="W98">
        <f t="shared" si="15"/>
        <v>46.264999999999993</v>
      </c>
      <c r="X98">
        <f t="shared" si="16"/>
        <v>52.888259839999996</v>
      </c>
      <c r="Y98">
        <f t="shared" si="17"/>
        <v>11.712592000000001</v>
      </c>
      <c r="Z98">
        <f>VLOOKUP(E98,temp!$A$1:$C$13,3,FALSE)</f>
        <v>56.4</v>
      </c>
      <c r="AA98">
        <f>VLOOKUP(E98,temp!$A$1:$C$13,2,FALSE)</f>
        <v>51.9</v>
      </c>
    </row>
    <row r="99" spans="1:27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  <c r="Q99">
        <f t="shared" si="9"/>
        <v>2011</v>
      </c>
      <c r="R99" t="str">
        <f t="shared" si="10"/>
        <v>Spring</v>
      </c>
      <c r="S99" t="str">
        <f t="shared" si="11"/>
        <v>Jan</v>
      </c>
      <c r="T99" t="str">
        <f t="shared" si="12"/>
        <v>Fri</v>
      </c>
      <c r="U99" t="str">
        <f t="shared" si="13"/>
        <v>Work</v>
      </c>
      <c r="V99" t="str">
        <f t="shared" si="14"/>
        <v>Mist</v>
      </c>
      <c r="W99">
        <f t="shared" si="15"/>
        <v>35.504564719999998</v>
      </c>
      <c r="X99">
        <f t="shared" si="16"/>
        <v>39.559417159999995</v>
      </c>
      <c r="Y99">
        <f t="shared" si="17"/>
        <v>15.981472</v>
      </c>
      <c r="Z99">
        <f>VLOOKUP(E99,temp!$A$1:$C$13,3,FALSE)</f>
        <v>56.4</v>
      </c>
      <c r="AA99">
        <f>VLOOKUP(E99,temp!$A$1:$C$13,2,FALSE)</f>
        <v>51.9</v>
      </c>
    </row>
    <row r="100" spans="1:27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  <c r="Q100">
        <f t="shared" si="9"/>
        <v>2011</v>
      </c>
      <c r="R100" t="str">
        <f t="shared" si="10"/>
        <v>Spring</v>
      </c>
      <c r="S100" t="str">
        <f t="shared" si="11"/>
        <v>Jan</v>
      </c>
      <c r="T100" t="str">
        <f t="shared" si="12"/>
        <v>Sat</v>
      </c>
      <c r="U100" t="str">
        <f t="shared" si="13"/>
        <v>Weekend</v>
      </c>
      <c r="V100" t="str">
        <f t="shared" si="14"/>
        <v>Mist</v>
      </c>
      <c r="W100">
        <f t="shared" si="15"/>
        <v>36.2102</v>
      </c>
      <c r="X100">
        <f t="shared" si="16"/>
        <v>41.640199160000002</v>
      </c>
      <c r="Y100">
        <f t="shared" si="17"/>
        <v>9.7834780000000006</v>
      </c>
      <c r="Z100">
        <f>VLOOKUP(E100,temp!$A$1:$C$13,3,FALSE)</f>
        <v>56.4</v>
      </c>
      <c r="AA100">
        <f>VLOOKUP(E100,temp!$A$1:$C$13,2,FALSE)</f>
        <v>51.9</v>
      </c>
    </row>
    <row r="101" spans="1:27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  <c r="Q101">
        <f t="shared" si="9"/>
        <v>2011</v>
      </c>
      <c r="R101" t="str">
        <f t="shared" si="10"/>
        <v>Spring</v>
      </c>
      <c r="S101" t="str">
        <f t="shared" si="11"/>
        <v>Jan</v>
      </c>
      <c r="T101" t="str">
        <f t="shared" si="12"/>
        <v>Sun</v>
      </c>
      <c r="U101" t="str">
        <f t="shared" si="13"/>
        <v>Weekend</v>
      </c>
      <c r="V101" t="str">
        <f t="shared" si="14"/>
        <v>Mist</v>
      </c>
      <c r="W101">
        <f t="shared" si="15"/>
        <v>45.11843528</v>
      </c>
      <c r="X101">
        <f t="shared" si="16"/>
        <v>52.038983479999992</v>
      </c>
      <c r="Y101">
        <f t="shared" si="17"/>
        <v>10.686622</v>
      </c>
      <c r="Z101">
        <f>VLOOKUP(E101,temp!$A$1:$C$13,3,FALSE)</f>
        <v>56.4</v>
      </c>
      <c r="AA101">
        <f>VLOOKUP(E101,temp!$A$1:$C$13,2,FALSE)</f>
        <v>51.9</v>
      </c>
    </row>
    <row r="102" spans="1:27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  <c r="Q102">
        <f t="shared" si="9"/>
        <v>2011</v>
      </c>
      <c r="R102" t="str">
        <f t="shared" si="10"/>
        <v>Spring</v>
      </c>
      <c r="S102" t="str">
        <f t="shared" si="11"/>
        <v>Jan</v>
      </c>
      <c r="T102" t="str">
        <f t="shared" si="12"/>
        <v>Mon</v>
      </c>
      <c r="U102" t="str">
        <f t="shared" si="13"/>
        <v>Work</v>
      </c>
      <c r="V102" t="str">
        <f t="shared" si="14"/>
        <v>Mist</v>
      </c>
      <c r="W102">
        <f t="shared" si="15"/>
        <v>63.003807679999994</v>
      </c>
      <c r="X102">
        <f t="shared" si="16"/>
        <v>68.939082679999999</v>
      </c>
      <c r="Y102">
        <f t="shared" si="17"/>
        <v>22.415284</v>
      </c>
      <c r="Z102">
        <f>VLOOKUP(E102,temp!$A$1:$C$13,3,FALSE)</f>
        <v>56.4</v>
      </c>
      <c r="AA102">
        <f>VLOOKUP(E102,temp!$A$1:$C$13,2,FALSE)</f>
        <v>51.9</v>
      </c>
    </row>
    <row r="103" spans="1:27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  <c r="Q103">
        <f t="shared" si="9"/>
        <v>2011</v>
      </c>
      <c r="R103" t="str">
        <f t="shared" si="10"/>
        <v>Spring</v>
      </c>
      <c r="S103" t="str">
        <f t="shared" si="11"/>
        <v>Jan</v>
      </c>
      <c r="T103" t="str">
        <f t="shared" si="12"/>
        <v>Tue</v>
      </c>
      <c r="U103" t="str">
        <f t="shared" si="13"/>
        <v>Work</v>
      </c>
      <c r="V103" t="str">
        <f t="shared" si="14"/>
        <v>Mist</v>
      </c>
      <c r="W103">
        <f t="shared" si="15"/>
        <v>53.144599999999997</v>
      </c>
      <c r="X103">
        <f t="shared" si="16"/>
        <v>60.132310160000003</v>
      </c>
      <c r="Y103">
        <f t="shared" si="17"/>
        <v>19.142014</v>
      </c>
      <c r="Z103">
        <f>VLOOKUP(E103,temp!$A$1:$C$13,3,FALSE)</f>
        <v>56.4</v>
      </c>
      <c r="AA103">
        <f>VLOOKUP(E103,temp!$A$1:$C$13,2,FALSE)</f>
        <v>51.9</v>
      </c>
    </row>
    <row r="104" spans="1:27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  <c r="Q104">
        <f t="shared" si="9"/>
        <v>2011</v>
      </c>
      <c r="R104" t="str">
        <f t="shared" si="10"/>
        <v>Spring</v>
      </c>
      <c r="S104" t="str">
        <f t="shared" si="11"/>
        <v>Jan</v>
      </c>
      <c r="T104" t="str">
        <f t="shared" si="12"/>
        <v>Wed</v>
      </c>
      <c r="U104" t="str">
        <f t="shared" si="13"/>
        <v>Work</v>
      </c>
      <c r="V104" t="str">
        <f t="shared" si="14"/>
        <v>Mist</v>
      </c>
      <c r="W104">
        <f t="shared" si="15"/>
        <v>43.619</v>
      </c>
      <c r="X104">
        <f t="shared" si="16"/>
        <v>50.885217319999995</v>
      </c>
      <c r="Y104">
        <f t="shared" si="17"/>
        <v>17.540721999999999</v>
      </c>
      <c r="Z104">
        <f>VLOOKUP(E104,temp!$A$1:$C$13,3,FALSE)</f>
        <v>56.4</v>
      </c>
      <c r="AA104">
        <f>VLOOKUP(E104,temp!$A$1:$C$13,2,FALSE)</f>
        <v>51.9</v>
      </c>
    </row>
    <row r="105" spans="1:27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  <c r="Q105">
        <f t="shared" si="9"/>
        <v>2011</v>
      </c>
      <c r="R105" t="str">
        <f t="shared" si="10"/>
        <v>Spring</v>
      </c>
      <c r="S105" t="str">
        <f t="shared" si="11"/>
        <v>Jan</v>
      </c>
      <c r="T105" t="str">
        <f t="shared" si="12"/>
        <v>Thu</v>
      </c>
      <c r="U105" t="str">
        <f t="shared" si="13"/>
        <v>Work</v>
      </c>
      <c r="V105" t="str">
        <f t="shared" si="14"/>
        <v>Clear</v>
      </c>
      <c r="W105">
        <f t="shared" si="15"/>
        <v>49.440200000000004</v>
      </c>
      <c r="X105">
        <f t="shared" si="16"/>
        <v>56.433033679999994</v>
      </c>
      <c r="Y105">
        <f t="shared" si="17"/>
        <v>8.3062000000000005</v>
      </c>
      <c r="Z105">
        <f>VLOOKUP(E105,temp!$A$1:$C$13,3,FALSE)</f>
        <v>56.4</v>
      </c>
      <c r="AA105">
        <f>VLOOKUP(E105,temp!$A$1:$C$13,2,FALSE)</f>
        <v>51.9</v>
      </c>
    </row>
    <row r="106" spans="1:27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  <c r="Q106">
        <f t="shared" si="9"/>
        <v>2011</v>
      </c>
      <c r="R106" t="str">
        <f t="shared" si="10"/>
        <v>Spring</v>
      </c>
      <c r="S106" t="str">
        <f t="shared" si="11"/>
        <v>Jan</v>
      </c>
      <c r="T106" t="str">
        <f t="shared" si="12"/>
        <v>Fri</v>
      </c>
      <c r="U106" t="str">
        <f t="shared" si="13"/>
        <v>Weekend</v>
      </c>
      <c r="V106" t="str">
        <f t="shared" si="14"/>
        <v>Clear</v>
      </c>
      <c r="W106">
        <f t="shared" si="15"/>
        <v>47.235235279999998</v>
      </c>
      <c r="X106">
        <f t="shared" si="16"/>
        <v>53.891062519999998</v>
      </c>
      <c r="Y106">
        <f t="shared" si="17"/>
        <v>15.94075</v>
      </c>
      <c r="Z106">
        <f>VLOOKUP(E106,temp!$A$1:$C$13,3,FALSE)</f>
        <v>56.4</v>
      </c>
      <c r="AA106">
        <f>VLOOKUP(E106,temp!$A$1:$C$13,2,FALSE)</f>
        <v>51.9</v>
      </c>
    </row>
    <row r="107" spans="1:27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  <c r="Q107">
        <f t="shared" si="9"/>
        <v>2011</v>
      </c>
      <c r="R107" t="str">
        <f t="shared" si="10"/>
        <v>Spring</v>
      </c>
      <c r="S107" t="str">
        <f t="shared" si="11"/>
        <v>Jan</v>
      </c>
      <c r="T107" t="str">
        <f t="shared" si="12"/>
        <v>Sat</v>
      </c>
      <c r="U107" t="str">
        <f t="shared" si="13"/>
        <v>Weekend</v>
      </c>
      <c r="V107" t="str">
        <f t="shared" si="14"/>
        <v>LightRain</v>
      </c>
      <c r="W107">
        <f t="shared" si="15"/>
        <v>45.559364719999998</v>
      </c>
      <c r="X107">
        <f t="shared" si="16"/>
        <v>51.887043679999991</v>
      </c>
      <c r="Y107">
        <f t="shared" si="17"/>
        <v>23.493327999999998</v>
      </c>
      <c r="Z107">
        <f>VLOOKUP(E107,temp!$A$1:$C$13,3,FALSE)</f>
        <v>56.4</v>
      </c>
      <c r="AA107">
        <f>VLOOKUP(E107,temp!$A$1:$C$13,2,FALSE)</f>
        <v>51.9</v>
      </c>
    </row>
    <row r="108" spans="1:27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  <c r="Q108">
        <f t="shared" si="9"/>
        <v>2011</v>
      </c>
      <c r="R108" t="str">
        <f t="shared" si="10"/>
        <v>Spring</v>
      </c>
      <c r="S108" t="str">
        <f t="shared" si="11"/>
        <v>Jan</v>
      </c>
      <c r="T108" t="str">
        <f t="shared" si="12"/>
        <v>Sun</v>
      </c>
      <c r="U108" t="str">
        <f t="shared" si="13"/>
        <v>Weekend</v>
      </c>
      <c r="V108" t="str">
        <f t="shared" si="14"/>
        <v>Clear</v>
      </c>
      <c r="W108">
        <f t="shared" si="15"/>
        <v>48.293635279999997</v>
      </c>
      <c r="X108">
        <f t="shared" si="16"/>
        <v>54.352739839999998</v>
      </c>
      <c r="Y108">
        <f t="shared" si="17"/>
        <v>21.030735999999997</v>
      </c>
      <c r="Z108">
        <f>VLOOKUP(E108,temp!$A$1:$C$13,3,FALSE)</f>
        <v>56.4</v>
      </c>
      <c r="AA108">
        <f>VLOOKUP(E108,temp!$A$1:$C$13,2,FALSE)</f>
        <v>51.9</v>
      </c>
    </row>
    <row r="109" spans="1:27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  <c r="Q109">
        <f t="shared" si="9"/>
        <v>2011</v>
      </c>
      <c r="R109" t="str">
        <f t="shared" si="10"/>
        <v>Spring</v>
      </c>
      <c r="S109" t="str">
        <f t="shared" si="11"/>
        <v>Jan</v>
      </c>
      <c r="T109" t="str">
        <f t="shared" si="12"/>
        <v>Mon</v>
      </c>
      <c r="U109" t="str">
        <f t="shared" si="13"/>
        <v>Work</v>
      </c>
      <c r="V109" t="str">
        <f t="shared" si="14"/>
        <v>Clear</v>
      </c>
      <c r="W109">
        <f t="shared" si="15"/>
        <v>54.202999999999989</v>
      </c>
      <c r="X109">
        <f t="shared" si="16"/>
        <v>61.363937839999991</v>
      </c>
      <c r="Y109">
        <f t="shared" si="17"/>
        <v>11.795421999999999</v>
      </c>
      <c r="Z109">
        <f>VLOOKUP(E109,temp!$A$1:$C$13,3,FALSE)</f>
        <v>56.4</v>
      </c>
      <c r="AA109">
        <f>VLOOKUP(E109,temp!$A$1:$C$13,2,FALSE)</f>
        <v>51.9</v>
      </c>
    </row>
    <row r="110" spans="1:27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  <c r="Q110">
        <f t="shared" si="9"/>
        <v>2011</v>
      </c>
      <c r="R110" t="str">
        <f t="shared" si="10"/>
        <v>Spring</v>
      </c>
      <c r="S110" t="str">
        <f t="shared" si="11"/>
        <v>Jan</v>
      </c>
      <c r="T110" t="str">
        <f t="shared" si="12"/>
        <v>Tue</v>
      </c>
      <c r="U110" t="str">
        <f t="shared" si="13"/>
        <v>Work</v>
      </c>
      <c r="V110" t="str">
        <f t="shared" si="14"/>
        <v>Mist</v>
      </c>
      <c r="W110">
        <f t="shared" si="15"/>
        <v>53.497364719999993</v>
      </c>
      <c r="X110">
        <f t="shared" si="16"/>
        <v>59.669046319999993</v>
      </c>
      <c r="Y110">
        <f t="shared" si="17"/>
        <v>11.426086</v>
      </c>
      <c r="Z110">
        <f>VLOOKUP(E110,temp!$A$1:$C$13,3,FALSE)</f>
        <v>56.4</v>
      </c>
      <c r="AA110">
        <f>VLOOKUP(E110,temp!$A$1:$C$13,2,FALSE)</f>
        <v>51.9</v>
      </c>
    </row>
    <row r="111" spans="1:27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  <c r="Q111">
        <f t="shared" si="9"/>
        <v>2011</v>
      </c>
      <c r="R111" t="str">
        <f t="shared" si="10"/>
        <v>Spring</v>
      </c>
      <c r="S111" t="str">
        <f t="shared" si="11"/>
        <v>Jan</v>
      </c>
      <c r="T111" t="str">
        <f t="shared" si="12"/>
        <v>Wed</v>
      </c>
      <c r="U111" t="str">
        <f t="shared" si="13"/>
        <v>Work</v>
      </c>
      <c r="V111" t="str">
        <f t="shared" si="14"/>
        <v>Clear</v>
      </c>
      <c r="W111">
        <f t="shared" si="15"/>
        <v>62.934799999999996</v>
      </c>
      <c r="X111">
        <f t="shared" si="16"/>
        <v>68.838399680000009</v>
      </c>
      <c r="Y111">
        <f t="shared" si="17"/>
        <v>16.96705</v>
      </c>
      <c r="Z111">
        <f>VLOOKUP(E111,temp!$A$1:$C$13,3,FALSE)</f>
        <v>56.4</v>
      </c>
      <c r="AA111">
        <f>VLOOKUP(E111,temp!$A$1:$C$13,2,FALSE)</f>
        <v>51.9</v>
      </c>
    </row>
    <row r="112" spans="1:27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  <c r="Q112">
        <f t="shared" si="9"/>
        <v>2011</v>
      </c>
      <c r="R112" t="str">
        <f t="shared" si="10"/>
        <v>Spring</v>
      </c>
      <c r="S112" t="str">
        <f t="shared" si="11"/>
        <v>Jan</v>
      </c>
      <c r="T112" t="str">
        <f t="shared" si="12"/>
        <v>Thu</v>
      </c>
      <c r="U112" t="str">
        <f t="shared" si="13"/>
        <v>Work</v>
      </c>
      <c r="V112" t="str">
        <f t="shared" si="14"/>
        <v>Clear</v>
      </c>
      <c r="W112">
        <f t="shared" si="15"/>
        <v>48.558235279999991</v>
      </c>
      <c r="X112">
        <f t="shared" si="16"/>
        <v>55.352979679999997</v>
      </c>
      <c r="Y112">
        <f t="shared" si="17"/>
        <v>22.467027999999999</v>
      </c>
      <c r="Z112">
        <f>VLOOKUP(E112,temp!$A$1:$C$13,3,FALSE)</f>
        <v>56.4</v>
      </c>
      <c r="AA112">
        <f>VLOOKUP(E112,temp!$A$1:$C$13,2,FALSE)</f>
        <v>51.9</v>
      </c>
    </row>
    <row r="113" spans="1:27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  <c r="Q113">
        <f t="shared" si="9"/>
        <v>2011</v>
      </c>
      <c r="R113" t="str">
        <f t="shared" si="10"/>
        <v>Spring</v>
      </c>
      <c r="S113" t="str">
        <f t="shared" si="11"/>
        <v>Jan</v>
      </c>
      <c r="T113" t="str">
        <f t="shared" si="12"/>
        <v>Fri</v>
      </c>
      <c r="U113" t="str">
        <f t="shared" si="13"/>
        <v>Work</v>
      </c>
      <c r="V113" t="str">
        <f t="shared" si="14"/>
        <v>Mist</v>
      </c>
      <c r="W113">
        <f t="shared" si="15"/>
        <v>35.592835279999996</v>
      </c>
      <c r="X113">
        <f t="shared" si="16"/>
        <v>39.25126616</v>
      </c>
      <c r="Y113">
        <f t="shared" si="17"/>
        <v>15.488386</v>
      </c>
      <c r="Z113">
        <f>VLOOKUP(E113,temp!$A$1:$C$13,3,FALSE)</f>
        <v>56.4</v>
      </c>
      <c r="AA113">
        <f>VLOOKUP(E113,temp!$A$1:$C$13,2,FALSE)</f>
        <v>51.9</v>
      </c>
    </row>
    <row r="114" spans="1:27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  <c r="Q114">
        <f t="shared" si="9"/>
        <v>2011</v>
      </c>
      <c r="R114" t="str">
        <f t="shared" si="10"/>
        <v>Spring</v>
      </c>
      <c r="S114" t="str">
        <f t="shared" si="11"/>
        <v>Jan</v>
      </c>
      <c r="T114" t="str">
        <f t="shared" si="12"/>
        <v>Sat</v>
      </c>
      <c r="U114" t="str">
        <f t="shared" si="13"/>
        <v>Weekend</v>
      </c>
      <c r="V114" t="str">
        <f t="shared" si="14"/>
        <v>Mist</v>
      </c>
      <c r="W114">
        <f t="shared" si="15"/>
        <v>48.6464</v>
      </c>
      <c r="X114">
        <f t="shared" si="16"/>
        <v>54.892766839999993</v>
      </c>
      <c r="Y114">
        <f t="shared" si="17"/>
        <v>16.22785</v>
      </c>
      <c r="Z114">
        <f>VLOOKUP(E114,temp!$A$1:$C$13,3,FALSE)</f>
        <v>56.4</v>
      </c>
      <c r="AA114">
        <f>VLOOKUP(E114,temp!$A$1:$C$13,2,FALSE)</f>
        <v>51.9</v>
      </c>
    </row>
    <row r="115" spans="1:27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  <c r="Q115">
        <f t="shared" si="9"/>
        <v>2011</v>
      </c>
      <c r="R115" t="str">
        <f t="shared" si="10"/>
        <v>Spring</v>
      </c>
      <c r="S115" t="str">
        <f t="shared" si="11"/>
        <v>Jan</v>
      </c>
      <c r="T115" t="str">
        <f t="shared" si="12"/>
        <v>Sun</v>
      </c>
      <c r="U115" t="str">
        <f t="shared" si="13"/>
        <v>Weekend</v>
      </c>
      <c r="V115" t="str">
        <f t="shared" si="14"/>
        <v>Mist</v>
      </c>
      <c r="W115">
        <f t="shared" si="15"/>
        <v>61.523635280000001</v>
      </c>
      <c r="X115">
        <f t="shared" si="16"/>
        <v>67.297156519999987</v>
      </c>
      <c r="Y115">
        <f t="shared" si="17"/>
        <v>13.68355</v>
      </c>
      <c r="Z115">
        <f>VLOOKUP(E115,temp!$A$1:$C$13,3,FALSE)</f>
        <v>56.4</v>
      </c>
      <c r="AA115">
        <f>VLOOKUP(E115,temp!$A$1:$C$13,2,FALSE)</f>
        <v>51.9</v>
      </c>
    </row>
    <row r="116" spans="1:27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  <c r="Q116">
        <f t="shared" si="9"/>
        <v>2011</v>
      </c>
      <c r="R116" t="str">
        <f t="shared" si="10"/>
        <v>Spring</v>
      </c>
      <c r="S116" t="str">
        <f t="shared" si="11"/>
        <v>Jan</v>
      </c>
      <c r="T116" t="str">
        <f t="shared" si="12"/>
        <v>Mon</v>
      </c>
      <c r="U116" t="str">
        <f t="shared" si="13"/>
        <v>Work</v>
      </c>
      <c r="V116" t="str">
        <f t="shared" si="14"/>
        <v>Clear</v>
      </c>
      <c r="W116">
        <f t="shared" si="15"/>
        <v>64.169635279999994</v>
      </c>
      <c r="X116">
        <f t="shared" si="16"/>
        <v>70.071979999999996</v>
      </c>
      <c r="Y116">
        <f t="shared" si="17"/>
        <v>13.231978</v>
      </c>
      <c r="Z116">
        <f>VLOOKUP(E116,temp!$A$1:$C$13,3,FALSE)</f>
        <v>56.4</v>
      </c>
      <c r="AA116">
        <f>VLOOKUP(E116,temp!$A$1:$C$13,2,FALSE)</f>
        <v>51.9</v>
      </c>
    </row>
    <row r="117" spans="1:27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  <c r="Q117">
        <f t="shared" si="9"/>
        <v>2011</v>
      </c>
      <c r="R117" t="str">
        <f t="shared" si="10"/>
        <v>Spring</v>
      </c>
      <c r="S117" t="str">
        <f t="shared" si="11"/>
        <v>Jan</v>
      </c>
      <c r="T117" t="str">
        <f t="shared" si="12"/>
        <v>Tue</v>
      </c>
      <c r="U117" t="str">
        <f t="shared" si="13"/>
        <v>Work</v>
      </c>
      <c r="V117" t="str">
        <f t="shared" si="14"/>
        <v>Clear</v>
      </c>
      <c r="W117">
        <f t="shared" si="15"/>
        <v>66.815635279999995</v>
      </c>
      <c r="X117">
        <f t="shared" si="16"/>
        <v>72.461889319999997</v>
      </c>
      <c r="Y117">
        <f t="shared" si="17"/>
        <v>22.548999999999999</v>
      </c>
      <c r="Z117">
        <f>VLOOKUP(E117,temp!$A$1:$C$13,3,FALSE)</f>
        <v>56.4</v>
      </c>
      <c r="AA117">
        <f>VLOOKUP(E117,temp!$A$1:$C$13,2,FALSE)</f>
        <v>51.9</v>
      </c>
    </row>
    <row r="118" spans="1:27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  <c r="Q118">
        <f t="shared" si="9"/>
        <v>2011</v>
      </c>
      <c r="R118" t="str">
        <f t="shared" si="10"/>
        <v>Spring</v>
      </c>
      <c r="S118" t="str">
        <f t="shared" si="11"/>
        <v>Jan</v>
      </c>
      <c r="T118" t="str">
        <f t="shared" si="12"/>
        <v>Wed</v>
      </c>
      <c r="U118" t="str">
        <f t="shared" si="13"/>
        <v>Work</v>
      </c>
      <c r="V118" t="str">
        <f t="shared" si="14"/>
        <v>Mist</v>
      </c>
      <c r="W118">
        <f t="shared" si="15"/>
        <v>65.580799999999982</v>
      </c>
      <c r="X118">
        <f t="shared" si="16"/>
        <v>70.150329679999999</v>
      </c>
      <c r="Y118">
        <f t="shared" si="17"/>
        <v>21.6052</v>
      </c>
      <c r="Z118">
        <f>VLOOKUP(E118,temp!$A$1:$C$13,3,FALSE)</f>
        <v>56.4</v>
      </c>
      <c r="AA118">
        <f>VLOOKUP(E118,temp!$A$1:$C$13,2,FALSE)</f>
        <v>51.9</v>
      </c>
    </row>
    <row r="119" spans="1:27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  <c r="Q119">
        <f t="shared" si="9"/>
        <v>2011</v>
      </c>
      <c r="R119" t="str">
        <f t="shared" si="10"/>
        <v>Spring</v>
      </c>
      <c r="S119" t="str">
        <f t="shared" si="11"/>
        <v>Jan</v>
      </c>
      <c r="T119" t="str">
        <f t="shared" si="12"/>
        <v>Thu</v>
      </c>
      <c r="U119" t="str">
        <f t="shared" si="13"/>
        <v>Work</v>
      </c>
      <c r="V119" t="str">
        <f t="shared" si="14"/>
        <v>Mist</v>
      </c>
      <c r="W119">
        <f t="shared" si="15"/>
        <v>65.316200000000009</v>
      </c>
      <c r="X119">
        <f t="shared" si="16"/>
        <v>70.612495159999995</v>
      </c>
      <c r="Y119">
        <f t="shared" si="17"/>
        <v>22.179928</v>
      </c>
      <c r="Z119">
        <f>VLOOKUP(E119,temp!$A$1:$C$13,3,FALSE)</f>
        <v>56.4</v>
      </c>
      <c r="AA119">
        <f>VLOOKUP(E119,temp!$A$1:$C$13,2,FALSE)</f>
        <v>51.9</v>
      </c>
    </row>
    <row r="120" spans="1:27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  <c r="Q120">
        <f t="shared" si="9"/>
        <v>2011</v>
      </c>
      <c r="R120" t="str">
        <f t="shared" si="10"/>
        <v>Spring</v>
      </c>
      <c r="S120" t="str">
        <f t="shared" si="11"/>
        <v>Jan</v>
      </c>
      <c r="T120" t="str">
        <f t="shared" si="12"/>
        <v>Fri</v>
      </c>
      <c r="U120" t="str">
        <f t="shared" si="13"/>
        <v>Work</v>
      </c>
      <c r="V120" t="str">
        <f t="shared" si="14"/>
        <v>Clear</v>
      </c>
      <c r="W120">
        <f t="shared" si="15"/>
        <v>53.938400000000001</v>
      </c>
      <c r="X120">
        <f t="shared" si="16"/>
        <v>60.670384519999999</v>
      </c>
      <c r="Y120">
        <f t="shared" si="17"/>
        <v>16.844158</v>
      </c>
      <c r="Z120">
        <f>VLOOKUP(E120,temp!$A$1:$C$13,3,FALSE)</f>
        <v>56.4</v>
      </c>
      <c r="AA120">
        <f>VLOOKUP(E120,temp!$A$1:$C$13,2,FALSE)</f>
        <v>51.9</v>
      </c>
    </row>
    <row r="121" spans="1:27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  <c r="Q121">
        <f t="shared" si="9"/>
        <v>2011</v>
      </c>
      <c r="R121" t="str">
        <f t="shared" si="10"/>
        <v>Spring</v>
      </c>
      <c r="S121" t="str">
        <f t="shared" si="11"/>
        <v>Jan</v>
      </c>
      <c r="T121" t="str">
        <f t="shared" si="12"/>
        <v>Sat</v>
      </c>
      <c r="U121" t="str">
        <f t="shared" si="13"/>
        <v>Weekend</v>
      </c>
      <c r="V121" t="str">
        <f t="shared" si="14"/>
        <v>Clear</v>
      </c>
      <c r="W121">
        <f t="shared" si="15"/>
        <v>49.969399999999993</v>
      </c>
      <c r="X121">
        <f t="shared" si="16"/>
        <v>56.589122840000002</v>
      </c>
      <c r="Y121">
        <f t="shared" si="17"/>
        <v>16.514949999999999</v>
      </c>
      <c r="Z121">
        <f>VLOOKUP(E121,temp!$A$1:$C$13,3,FALSE)</f>
        <v>56.4</v>
      </c>
      <c r="AA121">
        <f>VLOOKUP(E121,temp!$A$1:$C$13,2,FALSE)</f>
        <v>51.9</v>
      </c>
    </row>
    <row r="122" spans="1:27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  <c r="Q122">
        <f t="shared" si="9"/>
        <v>2011</v>
      </c>
      <c r="R122" t="str">
        <f t="shared" si="10"/>
        <v>Spring</v>
      </c>
      <c r="S122" t="str">
        <f t="shared" si="11"/>
        <v>Jan</v>
      </c>
      <c r="T122" t="str">
        <f t="shared" si="12"/>
        <v>Sun</v>
      </c>
      <c r="U122" t="str">
        <f t="shared" si="13"/>
        <v>Weekend</v>
      </c>
      <c r="V122" t="str">
        <f t="shared" si="14"/>
        <v>Mist</v>
      </c>
      <c r="W122">
        <f t="shared" si="15"/>
        <v>47.764435279999994</v>
      </c>
      <c r="X122">
        <f t="shared" si="16"/>
        <v>54.658816160000001</v>
      </c>
      <c r="Y122">
        <f t="shared" si="17"/>
        <v>8.0193639999999995</v>
      </c>
      <c r="Z122">
        <f>VLOOKUP(E122,temp!$A$1:$C$13,3,FALSE)</f>
        <v>65.900000000000006</v>
      </c>
      <c r="AA122">
        <f>VLOOKUP(E122,temp!$A$1:$C$13,2,FALSE)</f>
        <v>61.2</v>
      </c>
    </row>
    <row r="123" spans="1:27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  <c r="Q123">
        <f t="shared" si="9"/>
        <v>2011</v>
      </c>
      <c r="R123" t="str">
        <f t="shared" si="10"/>
        <v>Spring</v>
      </c>
      <c r="S123" t="str">
        <f t="shared" si="11"/>
        <v>Jan</v>
      </c>
      <c r="T123" t="str">
        <f t="shared" si="12"/>
        <v>Mon</v>
      </c>
      <c r="U123" t="str">
        <f t="shared" si="13"/>
        <v>Work</v>
      </c>
      <c r="V123" t="str">
        <f t="shared" si="14"/>
        <v>Mist</v>
      </c>
      <c r="W123">
        <f t="shared" si="15"/>
        <v>58.083835279999995</v>
      </c>
      <c r="X123">
        <f t="shared" si="16"/>
        <v>64.986939320000005</v>
      </c>
      <c r="Y123">
        <f t="shared" si="17"/>
        <v>13.107964000000001</v>
      </c>
      <c r="Z123">
        <f>VLOOKUP(E123,temp!$A$1:$C$13,3,FALSE)</f>
        <v>65.900000000000006</v>
      </c>
      <c r="AA123">
        <f>VLOOKUP(E123,temp!$A$1:$C$13,2,FALSE)</f>
        <v>61.2</v>
      </c>
    </row>
    <row r="124" spans="1:27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  <c r="Q124">
        <f t="shared" si="9"/>
        <v>2011</v>
      </c>
      <c r="R124" t="str">
        <f t="shared" si="10"/>
        <v>Spring</v>
      </c>
      <c r="S124" t="str">
        <f t="shared" si="11"/>
        <v>Jan</v>
      </c>
      <c r="T124" t="str">
        <f t="shared" si="12"/>
        <v>Tue</v>
      </c>
      <c r="U124" t="str">
        <f t="shared" si="13"/>
        <v>Work</v>
      </c>
      <c r="V124" t="str">
        <f t="shared" si="14"/>
        <v>Mist</v>
      </c>
      <c r="W124">
        <f t="shared" si="15"/>
        <v>65.22803528</v>
      </c>
      <c r="X124">
        <f t="shared" si="16"/>
        <v>70.996921159999999</v>
      </c>
      <c r="Y124">
        <f t="shared" si="17"/>
        <v>23.616022000000001</v>
      </c>
      <c r="Z124">
        <f>VLOOKUP(E124,temp!$A$1:$C$13,3,FALSE)</f>
        <v>65.900000000000006</v>
      </c>
      <c r="AA124">
        <f>VLOOKUP(E124,temp!$A$1:$C$13,2,FALSE)</f>
        <v>61.2</v>
      </c>
    </row>
    <row r="125" spans="1:27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  <c r="Q125">
        <f t="shared" si="9"/>
        <v>2011</v>
      </c>
      <c r="R125" t="str">
        <f t="shared" si="10"/>
        <v>Spring</v>
      </c>
      <c r="S125" t="str">
        <f t="shared" si="11"/>
        <v>Jan</v>
      </c>
      <c r="T125" t="str">
        <f t="shared" si="12"/>
        <v>Wed</v>
      </c>
      <c r="U125" t="str">
        <f t="shared" si="13"/>
        <v>Work</v>
      </c>
      <c r="V125" t="str">
        <f t="shared" si="14"/>
        <v>Mist</v>
      </c>
      <c r="W125">
        <f t="shared" si="15"/>
        <v>43.79543528</v>
      </c>
      <c r="X125">
        <f t="shared" si="16"/>
        <v>49.343485999999999</v>
      </c>
      <c r="Y125">
        <f t="shared" si="17"/>
        <v>22.713736000000001</v>
      </c>
      <c r="Z125">
        <f>VLOOKUP(E125,temp!$A$1:$C$13,3,FALSE)</f>
        <v>65.900000000000006</v>
      </c>
      <c r="AA125">
        <f>VLOOKUP(E125,temp!$A$1:$C$13,2,FALSE)</f>
        <v>61.2</v>
      </c>
    </row>
    <row r="126" spans="1:27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  <c r="Q126">
        <f t="shared" si="9"/>
        <v>2011</v>
      </c>
      <c r="R126" t="str">
        <f t="shared" si="10"/>
        <v>Spring</v>
      </c>
      <c r="S126" t="str">
        <f t="shared" si="11"/>
        <v>Jan</v>
      </c>
      <c r="T126" t="str">
        <f t="shared" si="12"/>
        <v>Thu</v>
      </c>
      <c r="U126" t="str">
        <f t="shared" si="13"/>
        <v>Work</v>
      </c>
      <c r="V126" t="str">
        <f t="shared" si="14"/>
        <v>Clear</v>
      </c>
      <c r="W126">
        <f t="shared" si="15"/>
        <v>48.558235279999991</v>
      </c>
      <c r="X126">
        <f t="shared" si="16"/>
        <v>53.891550679999995</v>
      </c>
      <c r="Y126">
        <f t="shared" si="17"/>
        <v>20.495871999999999</v>
      </c>
      <c r="Z126">
        <f>VLOOKUP(E126,temp!$A$1:$C$13,3,FALSE)</f>
        <v>65.900000000000006</v>
      </c>
      <c r="AA126">
        <f>VLOOKUP(E126,temp!$A$1:$C$13,2,FALSE)</f>
        <v>61.2</v>
      </c>
    </row>
    <row r="127" spans="1:27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  <c r="Q127">
        <f t="shared" si="9"/>
        <v>2011</v>
      </c>
      <c r="R127" t="str">
        <f t="shared" si="10"/>
        <v>Spring</v>
      </c>
      <c r="S127" t="str">
        <f t="shared" si="11"/>
        <v>Jan</v>
      </c>
      <c r="T127" t="str">
        <f t="shared" si="12"/>
        <v>Fri</v>
      </c>
      <c r="U127" t="str">
        <f t="shared" si="13"/>
        <v>Work</v>
      </c>
      <c r="V127" t="str">
        <f t="shared" si="14"/>
        <v>Clear</v>
      </c>
      <c r="W127">
        <f t="shared" si="15"/>
        <v>50.675035279999996</v>
      </c>
      <c r="X127">
        <f t="shared" si="16"/>
        <v>57.821238679999993</v>
      </c>
      <c r="Y127">
        <f t="shared" si="17"/>
        <v>16.064236000000001</v>
      </c>
      <c r="Z127">
        <f>VLOOKUP(E127,temp!$A$1:$C$13,3,FALSE)</f>
        <v>65.900000000000006</v>
      </c>
      <c r="AA127">
        <f>VLOOKUP(E127,temp!$A$1:$C$13,2,FALSE)</f>
        <v>61.2</v>
      </c>
    </row>
    <row r="128" spans="1:27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  <c r="Q128">
        <f t="shared" si="9"/>
        <v>2011</v>
      </c>
      <c r="R128" t="str">
        <f t="shared" si="10"/>
        <v>Spring</v>
      </c>
      <c r="S128" t="str">
        <f t="shared" si="11"/>
        <v>Jan</v>
      </c>
      <c r="T128" t="str">
        <f t="shared" si="12"/>
        <v>Sat</v>
      </c>
      <c r="U128" t="str">
        <f t="shared" si="13"/>
        <v>Weekend</v>
      </c>
      <c r="V128" t="str">
        <f t="shared" si="14"/>
        <v>Clear</v>
      </c>
      <c r="W128">
        <f t="shared" si="15"/>
        <v>54.9968</v>
      </c>
      <c r="X128">
        <f t="shared" si="16"/>
        <v>62.520266839999998</v>
      </c>
      <c r="Y128">
        <f t="shared" si="17"/>
        <v>11.589700000000001</v>
      </c>
      <c r="Z128">
        <f>VLOOKUP(E128,temp!$A$1:$C$13,3,FALSE)</f>
        <v>65.900000000000006</v>
      </c>
      <c r="AA128">
        <f>VLOOKUP(E128,temp!$A$1:$C$13,2,FALSE)</f>
        <v>61.2</v>
      </c>
    </row>
    <row r="129" spans="1:27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  <c r="Q129">
        <f t="shared" si="9"/>
        <v>2011</v>
      </c>
      <c r="R129" t="str">
        <f t="shared" si="10"/>
        <v>Spring</v>
      </c>
      <c r="S129" t="str">
        <f t="shared" si="11"/>
        <v>Jan</v>
      </c>
      <c r="T129" t="str">
        <f t="shared" si="12"/>
        <v>Sun</v>
      </c>
      <c r="U129" t="str">
        <f t="shared" si="13"/>
        <v>Weekend</v>
      </c>
      <c r="V129" t="str">
        <f t="shared" si="14"/>
        <v>Clear</v>
      </c>
      <c r="W129">
        <f t="shared" si="15"/>
        <v>55.878764719999999</v>
      </c>
      <c r="X129">
        <f t="shared" si="16"/>
        <v>63.290583319999989</v>
      </c>
      <c r="Y129">
        <f t="shared" si="17"/>
        <v>5.926075</v>
      </c>
      <c r="Z129">
        <f>VLOOKUP(E129,temp!$A$1:$C$13,3,FALSE)</f>
        <v>65.900000000000006</v>
      </c>
      <c r="AA129">
        <f>VLOOKUP(E129,temp!$A$1:$C$13,2,FALSE)</f>
        <v>61.2</v>
      </c>
    </row>
    <row r="130" spans="1:27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  <c r="Q130">
        <f t="shared" si="9"/>
        <v>2011</v>
      </c>
      <c r="R130" t="str">
        <f t="shared" si="10"/>
        <v>Spring</v>
      </c>
      <c r="S130" t="str">
        <f t="shared" si="11"/>
        <v>Jan</v>
      </c>
      <c r="T130" t="str">
        <f t="shared" si="12"/>
        <v>Mon</v>
      </c>
      <c r="U130" t="str">
        <f t="shared" si="13"/>
        <v>Work</v>
      </c>
      <c r="V130" t="str">
        <f t="shared" si="14"/>
        <v>Clear</v>
      </c>
      <c r="W130">
        <f t="shared" si="15"/>
        <v>56.319799999999994</v>
      </c>
      <c r="X130">
        <f t="shared" si="16"/>
        <v>64.061021839999995</v>
      </c>
      <c r="Y130">
        <f t="shared" si="17"/>
        <v>12.616</v>
      </c>
      <c r="Z130">
        <f>VLOOKUP(E130,temp!$A$1:$C$13,3,FALSE)</f>
        <v>65.900000000000006</v>
      </c>
      <c r="AA130">
        <f>VLOOKUP(E130,temp!$A$1:$C$13,2,FALSE)</f>
        <v>61.2</v>
      </c>
    </row>
    <row r="131" spans="1:27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  <c r="Q131">
        <f t="shared" ref="Q131:Q194" si="18">IF(D131=0,2011,2012)</f>
        <v>2011</v>
      </c>
      <c r="R131" t="str">
        <f t="shared" ref="R131:R194" si="19">IF(C131=1,"Winter",IF(C131=2,"Spring",IF(C131=3,"Summer","Fall")))</f>
        <v>Spring</v>
      </c>
      <c r="S131" t="str">
        <f t="shared" ref="S131:S194" si="20">TEXT(E131,"mmm")</f>
        <v>Jan</v>
      </c>
      <c r="T131" t="str">
        <f t="shared" ref="T131:T194" si="21">TEXT(B131,"ddd")</f>
        <v>Tue</v>
      </c>
      <c r="U131" t="str">
        <f t="shared" ref="U131:U194" si="22">IF(H131=1,"Work","Weekend")</f>
        <v>Work</v>
      </c>
      <c r="V131" t="str">
        <f t="shared" ref="V131:V194" si="23">IF(I131=1,"Clear",IF(I131=2,"Mist",IF(I131=3,"LightRain","HeavyRain")))</f>
        <v>Clear</v>
      </c>
      <c r="W131">
        <f t="shared" ref="W131:W194" si="24">(9/5)*((J131*(41+17.8)-17.8))+32</f>
        <v>56.319799999999994</v>
      </c>
      <c r="X131">
        <f t="shared" ref="X131:X194" si="25">(9/5)*((K131*(50+17.8)-17.8))+32</f>
        <v>63.752870839999993</v>
      </c>
      <c r="Y131">
        <f t="shared" ref="Y131:Y194" si="26">M131*(67-1)+1</f>
        <v>8.6342859999999995</v>
      </c>
      <c r="Z131">
        <f>VLOOKUP(E131,temp!$A$1:$C$13,3,FALSE)</f>
        <v>65.900000000000006</v>
      </c>
      <c r="AA131">
        <f>VLOOKUP(E131,temp!$A$1:$C$13,2,FALSE)</f>
        <v>61.2</v>
      </c>
    </row>
    <row r="132" spans="1:27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  <c r="Q132">
        <f t="shared" si="18"/>
        <v>2011</v>
      </c>
      <c r="R132" t="str">
        <f t="shared" si="19"/>
        <v>Spring</v>
      </c>
      <c r="S132" t="str">
        <f t="shared" si="20"/>
        <v>Jan</v>
      </c>
      <c r="T132" t="str">
        <f t="shared" si="21"/>
        <v>Wed</v>
      </c>
      <c r="U132" t="str">
        <f t="shared" si="22"/>
        <v>Work</v>
      </c>
      <c r="V132" t="str">
        <f t="shared" si="23"/>
        <v>Clear</v>
      </c>
      <c r="W132">
        <f t="shared" si="24"/>
        <v>57.378199999999993</v>
      </c>
      <c r="X132">
        <f t="shared" si="25"/>
        <v>64.445935999999989</v>
      </c>
      <c r="Y132">
        <f t="shared" si="26"/>
        <v>8.9623720000000002</v>
      </c>
      <c r="Z132">
        <f>VLOOKUP(E132,temp!$A$1:$C$13,3,FALSE)</f>
        <v>65.900000000000006</v>
      </c>
      <c r="AA132">
        <f>VLOOKUP(E132,temp!$A$1:$C$13,2,FALSE)</f>
        <v>61.2</v>
      </c>
    </row>
    <row r="133" spans="1:27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  <c r="Q133">
        <f t="shared" si="18"/>
        <v>2011</v>
      </c>
      <c r="R133" t="str">
        <f t="shared" si="19"/>
        <v>Spring</v>
      </c>
      <c r="S133" t="str">
        <f t="shared" si="20"/>
        <v>Jan</v>
      </c>
      <c r="T133" t="str">
        <f t="shared" si="21"/>
        <v>Thu</v>
      </c>
      <c r="U133" t="str">
        <f t="shared" si="22"/>
        <v>Work</v>
      </c>
      <c r="V133" t="str">
        <f t="shared" si="23"/>
        <v>Clear</v>
      </c>
      <c r="W133">
        <f t="shared" si="24"/>
        <v>56.584400000000002</v>
      </c>
      <c r="X133">
        <f t="shared" si="25"/>
        <v>63.831220520000002</v>
      </c>
      <c r="Y133">
        <f t="shared" si="26"/>
        <v>13.518022</v>
      </c>
      <c r="Z133">
        <f>VLOOKUP(E133,temp!$A$1:$C$13,3,FALSE)</f>
        <v>65.900000000000006</v>
      </c>
      <c r="AA133">
        <f>VLOOKUP(E133,temp!$A$1:$C$13,2,FALSE)</f>
        <v>61.2</v>
      </c>
    </row>
    <row r="134" spans="1:27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  <c r="Q134">
        <f t="shared" si="18"/>
        <v>2011</v>
      </c>
      <c r="R134" t="str">
        <f t="shared" si="19"/>
        <v>Spring</v>
      </c>
      <c r="S134" t="str">
        <f t="shared" si="20"/>
        <v>Jan</v>
      </c>
      <c r="T134" t="str">
        <f t="shared" si="21"/>
        <v>Fri</v>
      </c>
      <c r="U134" t="str">
        <f t="shared" si="22"/>
        <v>Work</v>
      </c>
      <c r="V134" t="str">
        <f t="shared" si="23"/>
        <v>Mist</v>
      </c>
      <c r="W134">
        <f t="shared" si="24"/>
        <v>54.202999999999989</v>
      </c>
      <c r="X134">
        <f t="shared" si="25"/>
        <v>60.284371999999998</v>
      </c>
      <c r="Y134">
        <f t="shared" si="26"/>
        <v>12.86185</v>
      </c>
      <c r="Z134">
        <f>VLOOKUP(E134,temp!$A$1:$C$13,3,FALSE)</f>
        <v>65.900000000000006</v>
      </c>
      <c r="AA134">
        <f>VLOOKUP(E134,temp!$A$1:$C$13,2,FALSE)</f>
        <v>61.2</v>
      </c>
    </row>
    <row r="135" spans="1:27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  <c r="Q135">
        <f t="shared" si="18"/>
        <v>2011</v>
      </c>
      <c r="R135" t="str">
        <f t="shared" si="19"/>
        <v>Spring</v>
      </c>
      <c r="S135" t="str">
        <f t="shared" si="20"/>
        <v>Jan</v>
      </c>
      <c r="T135" t="str">
        <f t="shared" si="21"/>
        <v>Sat</v>
      </c>
      <c r="U135" t="str">
        <f t="shared" si="22"/>
        <v>Weekend</v>
      </c>
      <c r="V135" t="str">
        <f t="shared" si="23"/>
        <v>Mist</v>
      </c>
      <c r="W135">
        <f t="shared" si="24"/>
        <v>55.084964719999995</v>
      </c>
      <c r="X135">
        <f t="shared" si="25"/>
        <v>61.056763159999996</v>
      </c>
      <c r="Y135">
        <f t="shared" si="26"/>
        <v>9.906699999999999</v>
      </c>
      <c r="Z135">
        <f>VLOOKUP(E135,temp!$A$1:$C$13,3,FALSE)</f>
        <v>65.900000000000006</v>
      </c>
      <c r="AA135">
        <f>VLOOKUP(E135,temp!$A$1:$C$13,2,FALSE)</f>
        <v>61.2</v>
      </c>
    </row>
    <row r="136" spans="1:27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  <c r="Q136">
        <f t="shared" si="18"/>
        <v>2011</v>
      </c>
      <c r="R136" t="str">
        <f t="shared" si="19"/>
        <v>Spring</v>
      </c>
      <c r="S136" t="str">
        <f t="shared" si="20"/>
        <v>Jan</v>
      </c>
      <c r="T136" t="str">
        <f t="shared" si="21"/>
        <v>Sun</v>
      </c>
      <c r="U136" t="str">
        <f t="shared" si="22"/>
        <v>Weekend</v>
      </c>
      <c r="V136" t="str">
        <f t="shared" si="23"/>
        <v>Mist</v>
      </c>
      <c r="W136">
        <f t="shared" si="24"/>
        <v>59.49499999999999</v>
      </c>
      <c r="X136">
        <f t="shared" si="25"/>
        <v>65.373440000000002</v>
      </c>
      <c r="Y136">
        <f t="shared" si="26"/>
        <v>11.096614000000001</v>
      </c>
      <c r="Z136">
        <f>VLOOKUP(E136,temp!$A$1:$C$13,3,FALSE)</f>
        <v>65.900000000000006</v>
      </c>
      <c r="AA136">
        <f>VLOOKUP(E136,temp!$A$1:$C$13,2,FALSE)</f>
        <v>61.2</v>
      </c>
    </row>
    <row r="137" spans="1:27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  <c r="Q137">
        <f t="shared" si="18"/>
        <v>2011</v>
      </c>
      <c r="R137" t="str">
        <f t="shared" si="19"/>
        <v>Spring</v>
      </c>
      <c r="S137" t="str">
        <f t="shared" si="20"/>
        <v>Jan</v>
      </c>
      <c r="T137" t="str">
        <f t="shared" si="21"/>
        <v>Mon</v>
      </c>
      <c r="U137" t="str">
        <f t="shared" si="22"/>
        <v>Work</v>
      </c>
      <c r="V137" t="str">
        <f t="shared" si="23"/>
        <v>Clear</v>
      </c>
      <c r="W137">
        <f t="shared" si="24"/>
        <v>61.082599999999999</v>
      </c>
      <c r="X137">
        <f t="shared" si="25"/>
        <v>67.144484479999988</v>
      </c>
      <c r="Y137">
        <f t="shared" si="26"/>
        <v>9.3734860000000015</v>
      </c>
      <c r="Z137">
        <f>VLOOKUP(E137,temp!$A$1:$C$13,3,FALSE)</f>
        <v>65.900000000000006</v>
      </c>
      <c r="AA137">
        <f>VLOOKUP(E137,temp!$A$1:$C$13,2,FALSE)</f>
        <v>61.2</v>
      </c>
    </row>
    <row r="138" spans="1:27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  <c r="Q138">
        <f t="shared" si="18"/>
        <v>2011</v>
      </c>
      <c r="R138" t="str">
        <f t="shared" si="19"/>
        <v>Spring</v>
      </c>
      <c r="S138" t="str">
        <f t="shared" si="20"/>
        <v>Jan</v>
      </c>
      <c r="T138" t="str">
        <f t="shared" si="21"/>
        <v>Tue</v>
      </c>
      <c r="U138" t="str">
        <f t="shared" si="22"/>
        <v>Work</v>
      </c>
      <c r="V138" t="str">
        <f t="shared" si="23"/>
        <v>Mist</v>
      </c>
      <c r="W138">
        <f t="shared" si="24"/>
        <v>59.406835279999996</v>
      </c>
      <c r="X138">
        <f t="shared" si="25"/>
        <v>65.682079160000001</v>
      </c>
      <c r="Y138">
        <f t="shared" si="26"/>
        <v>19.305364000000001</v>
      </c>
      <c r="Z138">
        <f>VLOOKUP(E138,temp!$A$1:$C$13,3,FALSE)</f>
        <v>65.900000000000006</v>
      </c>
      <c r="AA138">
        <f>VLOOKUP(E138,temp!$A$1:$C$13,2,FALSE)</f>
        <v>61.2</v>
      </c>
    </row>
    <row r="139" spans="1:27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  <c r="Q139">
        <f t="shared" si="18"/>
        <v>2011</v>
      </c>
      <c r="R139" t="str">
        <f t="shared" si="19"/>
        <v>Spring</v>
      </c>
      <c r="S139" t="str">
        <f t="shared" si="20"/>
        <v>Jan</v>
      </c>
      <c r="T139" t="str">
        <f t="shared" si="21"/>
        <v>Wed</v>
      </c>
      <c r="U139" t="str">
        <f t="shared" si="22"/>
        <v>Work</v>
      </c>
      <c r="V139" t="str">
        <f t="shared" si="23"/>
        <v>Mist</v>
      </c>
      <c r="W139">
        <f t="shared" si="24"/>
        <v>58.172000000000004</v>
      </c>
      <c r="X139">
        <f t="shared" si="25"/>
        <v>64.294362320000005</v>
      </c>
      <c r="Y139">
        <f t="shared" si="26"/>
        <v>14.298472</v>
      </c>
      <c r="Z139">
        <f>VLOOKUP(E139,temp!$A$1:$C$13,3,FALSE)</f>
        <v>65.900000000000006</v>
      </c>
      <c r="AA139">
        <f>VLOOKUP(E139,temp!$A$1:$C$13,2,FALSE)</f>
        <v>61.2</v>
      </c>
    </row>
    <row r="140" spans="1:27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  <c r="Q140">
        <f t="shared" si="18"/>
        <v>2011</v>
      </c>
      <c r="R140" t="str">
        <f t="shared" si="19"/>
        <v>Spring</v>
      </c>
      <c r="S140" t="str">
        <f t="shared" si="20"/>
        <v>Jan</v>
      </c>
      <c r="T140" t="str">
        <f t="shared" si="21"/>
        <v>Thu</v>
      </c>
      <c r="U140" t="str">
        <f t="shared" si="22"/>
        <v>Work</v>
      </c>
      <c r="V140" t="str">
        <f t="shared" si="23"/>
        <v>Mist</v>
      </c>
      <c r="W140">
        <f t="shared" si="24"/>
        <v>56.143364719999994</v>
      </c>
      <c r="X140">
        <f t="shared" si="25"/>
        <v>62.290953680000001</v>
      </c>
      <c r="Y140">
        <f t="shared" si="26"/>
        <v>8.1420580000000005</v>
      </c>
      <c r="Z140">
        <f>VLOOKUP(E140,temp!$A$1:$C$13,3,FALSE)</f>
        <v>65.900000000000006</v>
      </c>
      <c r="AA140">
        <f>VLOOKUP(E140,temp!$A$1:$C$13,2,FALSE)</f>
        <v>61.2</v>
      </c>
    </row>
    <row r="141" spans="1:27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  <c r="Q141">
        <f t="shared" si="18"/>
        <v>2011</v>
      </c>
      <c r="R141" t="str">
        <f t="shared" si="19"/>
        <v>Spring</v>
      </c>
      <c r="S141" t="str">
        <f t="shared" si="20"/>
        <v>Jan</v>
      </c>
      <c r="T141" t="str">
        <f t="shared" si="21"/>
        <v>Fri</v>
      </c>
      <c r="U141" t="str">
        <f t="shared" si="22"/>
        <v>Work</v>
      </c>
      <c r="V141" t="str">
        <f t="shared" si="23"/>
        <v>Clear</v>
      </c>
      <c r="W141">
        <f t="shared" si="24"/>
        <v>56.760835279999995</v>
      </c>
      <c r="X141">
        <f t="shared" si="25"/>
        <v>64.524285680000006</v>
      </c>
      <c r="Y141">
        <f t="shared" si="26"/>
        <v>9.2508580000000009</v>
      </c>
      <c r="Z141">
        <f>VLOOKUP(E141,temp!$A$1:$C$13,3,FALSE)</f>
        <v>65.900000000000006</v>
      </c>
      <c r="AA141">
        <f>VLOOKUP(E141,temp!$A$1:$C$13,2,FALSE)</f>
        <v>61.2</v>
      </c>
    </row>
    <row r="142" spans="1:27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  <c r="Q142">
        <f t="shared" si="18"/>
        <v>2011</v>
      </c>
      <c r="R142" t="str">
        <f t="shared" si="19"/>
        <v>Spring</v>
      </c>
      <c r="S142" t="str">
        <f t="shared" si="20"/>
        <v>Jan</v>
      </c>
      <c r="T142" t="str">
        <f t="shared" si="21"/>
        <v>Sat</v>
      </c>
      <c r="U142" t="str">
        <f t="shared" si="22"/>
        <v>Weekend</v>
      </c>
      <c r="V142" t="str">
        <f t="shared" si="23"/>
        <v>Clear</v>
      </c>
      <c r="W142">
        <f t="shared" si="24"/>
        <v>63.7286</v>
      </c>
      <c r="X142">
        <f t="shared" si="25"/>
        <v>69.763829000000001</v>
      </c>
      <c r="Y142">
        <f t="shared" si="26"/>
        <v>8.9628999999999994</v>
      </c>
      <c r="Z142">
        <f>VLOOKUP(E142,temp!$A$1:$C$13,3,FALSE)</f>
        <v>65.900000000000006</v>
      </c>
      <c r="AA142">
        <f>VLOOKUP(E142,temp!$A$1:$C$13,2,FALSE)</f>
        <v>61.2</v>
      </c>
    </row>
    <row r="143" spans="1:27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  <c r="Q143">
        <f t="shared" si="18"/>
        <v>2011</v>
      </c>
      <c r="R143" t="str">
        <f t="shared" si="19"/>
        <v>Spring</v>
      </c>
      <c r="S143" t="str">
        <f t="shared" si="20"/>
        <v>Jan</v>
      </c>
      <c r="T143" t="str">
        <f t="shared" si="21"/>
        <v>Sun</v>
      </c>
      <c r="U143" t="str">
        <f t="shared" si="22"/>
        <v>Weekend</v>
      </c>
      <c r="V143" t="str">
        <f t="shared" si="23"/>
        <v>Clear</v>
      </c>
      <c r="W143">
        <f t="shared" si="24"/>
        <v>63.90503528</v>
      </c>
      <c r="X143">
        <f t="shared" si="25"/>
        <v>70.071979999999996</v>
      </c>
      <c r="Y143">
        <f t="shared" si="26"/>
        <v>10.768528</v>
      </c>
      <c r="Z143">
        <f>VLOOKUP(E143,temp!$A$1:$C$13,3,FALSE)</f>
        <v>65.900000000000006</v>
      </c>
      <c r="AA143">
        <f>VLOOKUP(E143,temp!$A$1:$C$13,2,FALSE)</f>
        <v>61.2</v>
      </c>
    </row>
    <row r="144" spans="1:27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  <c r="Q144">
        <f t="shared" si="18"/>
        <v>2011</v>
      </c>
      <c r="R144" t="str">
        <f t="shared" si="19"/>
        <v>Spring</v>
      </c>
      <c r="S144" t="str">
        <f t="shared" si="20"/>
        <v>Jan</v>
      </c>
      <c r="T144" t="str">
        <f t="shared" si="21"/>
        <v>Mon</v>
      </c>
      <c r="U144" t="str">
        <f t="shared" si="22"/>
        <v>Work</v>
      </c>
      <c r="V144" t="str">
        <f t="shared" si="23"/>
        <v>Mist</v>
      </c>
      <c r="W144">
        <f t="shared" si="24"/>
        <v>66.815635279999995</v>
      </c>
      <c r="X144">
        <f t="shared" si="25"/>
        <v>71.999723840000001</v>
      </c>
      <c r="Y144">
        <f t="shared" si="26"/>
        <v>16.433571999999998</v>
      </c>
      <c r="Z144">
        <f>VLOOKUP(E144,temp!$A$1:$C$13,3,FALSE)</f>
        <v>65.900000000000006</v>
      </c>
      <c r="AA144">
        <f>VLOOKUP(E144,temp!$A$1:$C$13,2,FALSE)</f>
        <v>61.2</v>
      </c>
    </row>
    <row r="145" spans="1:27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  <c r="Q145">
        <f t="shared" si="18"/>
        <v>2011</v>
      </c>
      <c r="R145" t="str">
        <f t="shared" si="19"/>
        <v>Spring</v>
      </c>
      <c r="S145" t="str">
        <f t="shared" si="20"/>
        <v>Jan</v>
      </c>
      <c r="T145" t="str">
        <f t="shared" si="21"/>
        <v>Tue</v>
      </c>
      <c r="U145" t="str">
        <f t="shared" si="22"/>
        <v>Work</v>
      </c>
      <c r="V145" t="str">
        <f t="shared" si="23"/>
        <v>Mist</v>
      </c>
      <c r="W145">
        <f t="shared" si="24"/>
        <v>69.814400000000006</v>
      </c>
      <c r="X145">
        <f t="shared" si="25"/>
        <v>73.771378520000013</v>
      </c>
      <c r="Y145">
        <f t="shared" si="26"/>
        <v>14.668072</v>
      </c>
      <c r="Z145">
        <f>VLOOKUP(E145,temp!$A$1:$C$13,3,FALSE)</f>
        <v>65.900000000000006</v>
      </c>
      <c r="AA145">
        <f>VLOOKUP(E145,temp!$A$1:$C$13,2,FALSE)</f>
        <v>61.2</v>
      </c>
    </row>
    <row r="146" spans="1:27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  <c r="Q146">
        <f t="shared" si="18"/>
        <v>2011</v>
      </c>
      <c r="R146" t="str">
        <f t="shared" si="19"/>
        <v>Spring</v>
      </c>
      <c r="S146" t="str">
        <f t="shared" si="20"/>
        <v>Jan</v>
      </c>
      <c r="T146" t="str">
        <f t="shared" si="21"/>
        <v>Wed</v>
      </c>
      <c r="U146" t="str">
        <f t="shared" si="22"/>
        <v>Work</v>
      </c>
      <c r="V146" t="str">
        <f t="shared" si="23"/>
        <v>Clear</v>
      </c>
      <c r="W146">
        <f t="shared" si="24"/>
        <v>69.902564719999987</v>
      </c>
      <c r="X146">
        <f t="shared" si="25"/>
        <v>75.080745680000007</v>
      </c>
      <c r="Y146">
        <f t="shared" si="26"/>
        <v>11.179378</v>
      </c>
      <c r="Z146">
        <f>VLOOKUP(E146,temp!$A$1:$C$13,3,FALSE)</f>
        <v>65.900000000000006</v>
      </c>
      <c r="AA146">
        <f>VLOOKUP(E146,temp!$A$1:$C$13,2,FALSE)</f>
        <v>61.2</v>
      </c>
    </row>
    <row r="147" spans="1:27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  <c r="Q147">
        <f t="shared" si="18"/>
        <v>2011</v>
      </c>
      <c r="R147" t="str">
        <f t="shared" si="19"/>
        <v>Spring</v>
      </c>
      <c r="S147" t="str">
        <f t="shared" si="20"/>
        <v>Jan</v>
      </c>
      <c r="T147" t="str">
        <f t="shared" si="21"/>
        <v>Thu</v>
      </c>
      <c r="U147" t="str">
        <f t="shared" si="22"/>
        <v>Work</v>
      </c>
      <c r="V147" t="str">
        <f t="shared" si="23"/>
        <v>Clear</v>
      </c>
      <c r="W147">
        <f t="shared" si="24"/>
        <v>74.929964719999987</v>
      </c>
      <c r="X147">
        <f t="shared" si="25"/>
        <v>79.858123519999992</v>
      </c>
      <c r="Y147">
        <f t="shared" si="26"/>
        <v>14.176371999999999</v>
      </c>
      <c r="Z147">
        <f>VLOOKUP(E147,temp!$A$1:$C$13,3,FALSE)</f>
        <v>65.900000000000006</v>
      </c>
      <c r="AA147">
        <f>VLOOKUP(E147,temp!$A$1:$C$13,2,FALSE)</f>
        <v>61.2</v>
      </c>
    </row>
    <row r="148" spans="1:27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  <c r="Q148">
        <f t="shared" si="18"/>
        <v>2011</v>
      </c>
      <c r="R148" t="str">
        <f t="shared" si="19"/>
        <v>Spring</v>
      </c>
      <c r="S148" t="str">
        <f t="shared" si="20"/>
        <v>Jan</v>
      </c>
      <c r="T148" t="str">
        <f t="shared" si="21"/>
        <v>Fri</v>
      </c>
      <c r="U148" t="str">
        <f t="shared" si="22"/>
        <v>Work</v>
      </c>
      <c r="V148" t="str">
        <f t="shared" si="23"/>
        <v>Clear</v>
      </c>
      <c r="W148">
        <f t="shared" si="24"/>
        <v>72.107635280000011</v>
      </c>
      <c r="X148">
        <f t="shared" si="25"/>
        <v>77.700456320000001</v>
      </c>
      <c r="Y148">
        <f t="shared" si="26"/>
        <v>16.884813999999999</v>
      </c>
      <c r="Z148">
        <f>VLOOKUP(E148,temp!$A$1:$C$13,3,FALSE)</f>
        <v>65.900000000000006</v>
      </c>
      <c r="AA148">
        <f>VLOOKUP(E148,temp!$A$1:$C$13,2,FALSE)</f>
        <v>61.2</v>
      </c>
    </row>
    <row r="149" spans="1:27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  <c r="Q149">
        <f t="shared" si="18"/>
        <v>2011</v>
      </c>
      <c r="R149" t="str">
        <f t="shared" si="19"/>
        <v>Spring</v>
      </c>
      <c r="S149" t="str">
        <f t="shared" si="20"/>
        <v>Jan</v>
      </c>
      <c r="T149" t="str">
        <f t="shared" si="21"/>
        <v>Sat</v>
      </c>
      <c r="U149" t="str">
        <f t="shared" si="22"/>
        <v>Weekend</v>
      </c>
      <c r="V149" t="str">
        <f t="shared" si="23"/>
        <v>Clear</v>
      </c>
      <c r="W149">
        <f t="shared" si="24"/>
        <v>69.373364719999998</v>
      </c>
      <c r="X149">
        <f t="shared" si="25"/>
        <v>74.694733159999998</v>
      </c>
      <c r="Y149">
        <f t="shared" si="26"/>
        <v>16.186071999999999</v>
      </c>
      <c r="Z149">
        <f>VLOOKUP(E149,temp!$A$1:$C$13,3,FALSE)</f>
        <v>65.900000000000006</v>
      </c>
      <c r="AA149">
        <f>VLOOKUP(E149,temp!$A$1:$C$13,2,FALSE)</f>
        <v>61.2</v>
      </c>
    </row>
    <row r="150" spans="1:27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  <c r="Q150">
        <f t="shared" si="18"/>
        <v>2011</v>
      </c>
      <c r="R150" t="str">
        <f t="shared" si="19"/>
        <v>Spring</v>
      </c>
      <c r="S150" t="str">
        <f t="shared" si="20"/>
        <v>Jan</v>
      </c>
      <c r="T150" t="str">
        <f t="shared" si="21"/>
        <v>Sun</v>
      </c>
      <c r="U150" t="str">
        <f t="shared" si="22"/>
        <v>Weekend</v>
      </c>
      <c r="V150" t="str">
        <f t="shared" si="23"/>
        <v>Clear</v>
      </c>
      <c r="W150">
        <f t="shared" si="24"/>
        <v>70.608199999999982</v>
      </c>
      <c r="X150">
        <f t="shared" si="25"/>
        <v>75.081721999999999</v>
      </c>
      <c r="Y150">
        <f t="shared" si="26"/>
        <v>15.119907999999999</v>
      </c>
      <c r="Z150">
        <f>VLOOKUP(E150,temp!$A$1:$C$13,3,FALSE)</f>
        <v>65.900000000000006</v>
      </c>
      <c r="AA150">
        <f>VLOOKUP(E150,temp!$A$1:$C$13,2,FALSE)</f>
        <v>61.2</v>
      </c>
    </row>
    <row r="151" spans="1:27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  <c r="Q151">
        <f t="shared" si="18"/>
        <v>2011</v>
      </c>
      <c r="R151" t="str">
        <f t="shared" si="19"/>
        <v>Spring</v>
      </c>
      <c r="S151" t="str">
        <f t="shared" si="20"/>
        <v>Jan</v>
      </c>
      <c r="T151" t="str">
        <f t="shared" si="21"/>
        <v>Mon</v>
      </c>
      <c r="U151" t="str">
        <f t="shared" si="22"/>
        <v>Weekend</v>
      </c>
      <c r="V151" t="str">
        <f t="shared" si="23"/>
        <v>Clear</v>
      </c>
      <c r="W151">
        <f t="shared" si="24"/>
        <v>77.575964720000002</v>
      </c>
      <c r="X151">
        <f t="shared" si="25"/>
        <v>81.86006768</v>
      </c>
      <c r="Y151">
        <f t="shared" si="26"/>
        <v>9.6608499999999999</v>
      </c>
      <c r="Z151">
        <f>VLOOKUP(E151,temp!$A$1:$C$13,3,FALSE)</f>
        <v>65.900000000000006</v>
      </c>
      <c r="AA151">
        <f>VLOOKUP(E151,temp!$A$1:$C$13,2,FALSE)</f>
        <v>61.2</v>
      </c>
    </row>
    <row r="152" spans="1:27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  <c r="Q152">
        <f t="shared" si="18"/>
        <v>2011</v>
      </c>
      <c r="R152" t="str">
        <f t="shared" si="19"/>
        <v>Spring</v>
      </c>
      <c r="S152" t="str">
        <f t="shared" si="20"/>
        <v>Jan</v>
      </c>
      <c r="T152" t="str">
        <f t="shared" si="21"/>
        <v>Tue</v>
      </c>
      <c r="U152" t="str">
        <f t="shared" si="22"/>
        <v>Work</v>
      </c>
      <c r="V152" t="str">
        <f t="shared" si="23"/>
        <v>Clear</v>
      </c>
      <c r="W152">
        <f t="shared" si="24"/>
        <v>81.98599999999999</v>
      </c>
      <c r="X152">
        <f t="shared" si="25"/>
        <v>88.485741320000002</v>
      </c>
      <c r="Y152">
        <f t="shared" si="26"/>
        <v>8.3477139999999999</v>
      </c>
      <c r="Z152">
        <f>VLOOKUP(E152,temp!$A$1:$C$13,3,FALSE)</f>
        <v>65.900000000000006</v>
      </c>
      <c r="AA152">
        <f>VLOOKUP(E152,temp!$A$1:$C$13,2,FALSE)</f>
        <v>61.2</v>
      </c>
    </row>
    <row r="153" spans="1:27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  <c r="Q153">
        <f t="shared" si="18"/>
        <v>2011</v>
      </c>
      <c r="R153" t="str">
        <f t="shared" si="19"/>
        <v>Spring</v>
      </c>
      <c r="S153" t="str">
        <f t="shared" si="20"/>
        <v>Jan</v>
      </c>
      <c r="T153" t="str">
        <f t="shared" si="21"/>
        <v>Wed</v>
      </c>
      <c r="U153" t="str">
        <f t="shared" si="22"/>
        <v>Work</v>
      </c>
      <c r="V153" t="str">
        <f t="shared" si="23"/>
        <v>Mist</v>
      </c>
      <c r="W153">
        <f t="shared" si="24"/>
        <v>80.839435280000004</v>
      </c>
      <c r="X153">
        <f t="shared" si="25"/>
        <v>87.946812679999994</v>
      </c>
      <c r="Y153">
        <f t="shared" si="26"/>
        <v>14.668072</v>
      </c>
      <c r="Z153">
        <f>VLOOKUP(E153,temp!$A$1:$C$13,3,FALSE)</f>
        <v>75.099999999999994</v>
      </c>
      <c r="AA153">
        <f>VLOOKUP(E153,temp!$A$1:$C$13,2,FALSE)</f>
        <v>70.2</v>
      </c>
    </row>
    <row r="154" spans="1:27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  <c r="Q154">
        <f t="shared" si="18"/>
        <v>2011</v>
      </c>
      <c r="R154" t="str">
        <f t="shared" si="19"/>
        <v>Spring</v>
      </c>
      <c r="S154" t="str">
        <f t="shared" si="20"/>
        <v>Jan</v>
      </c>
      <c r="T154" t="str">
        <f t="shared" si="21"/>
        <v>Thu</v>
      </c>
      <c r="U154" t="str">
        <f t="shared" si="22"/>
        <v>Work</v>
      </c>
      <c r="V154" t="str">
        <f t="shared" si="23"/>
        <v>Clear</v>
      </c>
      <c r="W154">
        <f t="shared" si="24"/>
        <v>75.635599999999982</v>
      </c>
      <c r="X154">
        <f t="shared" si="25"/>
        <v>78.546681680000006</v>
      </c>
      <c r="Y154">
        <f t="shared" si="26"/>
        <v>20.290942000000001</v>
      </c>
      <c r="Z154">
        <f>VLOOKUP(E154,temp!$A$1:$C$13,3,FALSE)</f>
        <v>75.099999999999994</v>
      </c>
      <c r="AA154">
        <f>VLOOKUP(E154,temp!$A$1:$C$13,2,FALSE)</f>
        <v>70.2</v>
      </c>
    </row>
    <row r="155" spans="1:27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  <c r="Q155">
        <f t="shared" si="18"/>
        <v>2011</v>
      </c>
      <c r="R155" t="str">
        <f t="shared" si="19"/>
        <v>Spring</v>
      </c>
      <c r="S155" t="str">
        <f t="shared" si="20"/>
        <v>Jan</v>
      </c>
      <c r="T155" t="str">
        <f t="shared" si="21"/>
        <v>Fri</v>
      </c>
      <c r="U155" t="str">
        <f t="shared" si="22"/>
        <v>Work</v>
      </c>
      <c r="V155" t="str">
        <f t="shared" si="23"/>
        <v>Clear</v>
      </c>
      <c r="W155">
        <f t="shared" si="24"/>
        <v>65.580799999999982</v>
      </c>
      <c r="X155">
        <f t="shared" si="25"/>
        <v>71.613711319999993</v>
      </c>
      <c r="Y155">
        <f t="shared" si="26"/>
        <v>17.705985999999999</v>
      </c>
      <c r="Z155">
        <f>VLOOKUP(E155,temp!$A$1:$C$13,3,FALSE)</f>
        <v>75.099999999999994</v>
      </c>
      <c r="AA155">
        <f>VLOOKUP(E155,temp!$A$1:$C$13,2,FALSE)</f>
        <v>70.2</v>
      </c>
    </row>
    <row r="156" spans="1:27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  <c r="Q156">
        <f t="shared" si="18"/>
        <v>2011</v>
      </c>
      <c r="R156" t="str">
        <f t="shared" si="19"/>
        <v>Spring</v>
      </c>
      <c r="S156" t="str">
        <f t="shared" si="20"/>
        <v>Jan</v>
      </c>
      <c r="T156" t="str">
        <f t="shared" si="21"/>
        <v>Sat</v>
      </c>
      <c r="U156" t="str">
        <f t="shared" si="22"/>
        <v>Weekend</v>
      </c>
      <c r="V156" t="str">
        <f t="shared" si="23"/>
        <v>Clear</v>
      </c>
      <c r="W156">
        <f t="shared" si="24"/>
        <v>67.168399999999991</v>
      </c>
      <c r="X156">
        <f t="shared" si="25"/>
        <v>72.536699839999983</v>
      </c>
      <c r="Y156">
        <f t="shared" si="26"/>
        <v>9.1273719999999994</v>
      </c>
      <c r="Z156">
        <f>VLOOKUP(E156,temp!$A$1:$C$13,3,FALSE)</f>
        <v>75.099999999999994</v>
      </c>
      <c r="AA156">
        <f>VLOOKUP(E156,temp!$A$1:$C$13,2,FALSE)</f>
        <v>70.2</v>
      </c>
    </row>
    <row r="157" spans="1:27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  <c r="Q157">
        <f t="shared" si="18"/>
        <v>2011</v>
      </c>
      <c r="R157" t="str">
        <f t="shared" si="19"/>
        <v>Spring</v>
      </c>
      <c r="S157" t="str">
        <f t="shared" si="20"/>
        <v>Jan</v>
      </c>
      <c r="T157" t="str">
        <f t="shared" si="21"/>
        <v>Sun</v>
      </c>
      <c r="U157" t="str">
        <f t="shared" si="22"/>
        <v>Weekend</v>
      </c>
      <c r="V157" t="str">
        <f t="shared" si="23"/>
        <v>Mist</v>
      </c>
      <c r="W157">
        <f t="shared" si="24"/>
        <v>68.579564719999993</v>
      </c>
      <c r="X157">
        <f t="shared" si="25"/>
        <v>75.234760160000008</v>
      </c>
      <c r="Y157">
        <f t="shared" si="26"/>
        <v>10.153672</v>
      </c>
      <c r="Z157">
        <f>VLOOKUP(E157,temp!$A$1:$C$13,3,FALSE)</f>
        <v>75.099999999999994</v>
      </c>
      <c r="AA157">
        <f>VLOOKUP(E157,temp!$A$1:$C$13,2,FALSE)</f>
        <v>70.2</v>
      </c>
    </row>
    <row r="158" spans="1:27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  <c r="Q158">
        <f t="shared" si="18"/>
        <v>2011</v>
      </c>
      <c r="R158" t="str">
        <f t="shared" si="19"/>
        <v>Spring</v>
      </c>
      <c r="S158" t="str">
        <f t="shared" si="20"/>
        <v>Jan</v>
      </c>
      <c r="T158" t="str">
        <f t="shared" si="21"/>
        <v>Mon</v>
      </c>
      <c r="U158" t="str">
        <f t="shared" si="22"/>
        <v>Work</v>
      </c>
      <c r="V158" t="str">
        <f t="shared" si="23"/>
        <v>Clear</v>
      </c>
      <c r="W158">
        <f t="shared" si="24"/>
        <v>71.754764719999997</v>
      </c>
      <c r="X158">
        <f t="shared" si="25"/>
        <v>75.851550320000001</v>
      </c>
      <c r="Y158">
        <f t="shared" si="26"/>
        <v>9.0451359999999994</v>
      </c>
      <c r="Z158">
        <f>VLOOKUP(E158,temp!$A$1:$C$13,3,FALSE)</f>
        <v>75.099999999999994</v>
      </c>
      <c r="AA158">
        <f>VLOOKUP(E158,temp!$A$1:$C$13,2,FALSE)</f>
        <v>70.2</v>
      </c>
    </row>
    <row r="159" spans="1:27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  <c r="Q159">
        <f t="shared" si="18"/>
        <v>2011</v>
      </c>
      <c r="R159" t="str">
        <f t="shared" si="19"/>
        <v>Spring</v>
      </c>
      <c r="S159" t="str">
        <f t="shared" si="20"/>
        <v>Jan</v>
      </c>
      <c r="T159" t="str">
        <f t="shared" si="21"/>
        <v>Tue</v>
      </c>
      <c r="U159" t="str">
        <f t="shared" si="22"/>
        <v>Work</v>
      </c>
      <c r="V159" t="str">
        <f t="shared" si="23"/>
        <v>Clear</v>
      </c>
      <c r="W159">
        <f t="shared" si="24"/>
        <v>74.841800000000006</v>
      </c>
      <c r="X159">
        <f t="shared" si="25"/>
        <v>80.012137999999993</v>
      </c>
      <c r="Y159">
        <f t="shared" si="26"/>
        <v>13.395328000000001</v>
      </c>
      <c r="Z159">
        <f>VLOOKUP(E159,temp!$A$1:$C$13,3,FALSE)</f>
        <v>75.099999999999994</v>
      </c>
      <c r="AA159">
        <f>VLOOKUP(E159,temp!$A$1:$C$13,2,FALSE)</f>
        <v>70.2</v>
      </c>
    </row>
    <row r="160" spans="1:27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  <c r="Q160">
        <f t="shared" si="18"/>
        <v>2011</v>
      </c>
      <c r="R160" t="str">
        <f t="shared" si="19"/>
        <v>Spring</v>
      </c>
      <c r="S160" t="str">
        <f t="shared" si="20"/>
        <v>Jan</v>
      </c>
      <c r="T160" t="str">
        <f t="shared" si="21"/>
        <v>Wed</v>
      </c>
      <c r="U160" t="str">
        <f t="shared" si="22"/>
        <v>Work</v>
      </c>
      <c r="V160" t="str">
        <f t="shared" si="23"/>
        <v>Clear</v>
      </c>
      <c r="W160">
        <f t="shared" si="24"/>
        <v>82.074164719999999</v>
      </c>
      <c r="X160">
        <f t="shared" si="25"/>
        <v>88.717129159999985</v>
      </c>
      <c r="Y160">
        <f t="shared" si="26"/>
        <v>10.029921999999999</v>
      </c>
      <c r="Z160">
        <f>VLOOKUP(E160,temp!$A$1:$C$13,3,FALSE)</f>
        <v>75.099999999999994</v>
      </c>
      <c r="AA160">
        <f>VLOOKUP(E160,temp!$A$1:$C$13,2,FALSE)</f>
        <v>70.2</v>
      </c>
    </row>
    <row r="161" spans="1:27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  <c r="Q161">
        <f t="shared" si="18"/>
        <v>2011</v>
      </c>
      <c r="R161" t="str">
        <f t="shared" si="19"/>
        <v>Spring</v>
      </c>
      <c r="S161" t="str">
        <f t="shared" si="20"/>
        <v>Jan</v>
      </c>
      <c r="T161" t="str">
        <f t="shared" si="21"/>
        <v>Thu</v>
      </c>
      <c r="U161" t="str">
        <f t="shared" si="22"/>
        <v>Work</v>
      </c>
      <c r="V161" t="str">
        <f t="shared" si="23"/>
        <v>Mist</v>
      </c>
      <c r="W161">
        <f t="shared" si="24"/>
        <v>85.51396471999999</v>
      </c>
      <c r="X161">
        <f t="shared" si="25"/>
        <v>92.414941160000012</v>
      </c>
      <c r="Y161">
        <f t="shared" si="26"/>
        <v>10.892277999999999</v>
      </c>
      <c r="Z161">
        <f>VLOOKUP(E161,temp!$A$1:$C$13,3,FALSE)</f>
        <v>75.099999999999994</v>
      </c>
      <c r="AA161">
        <f>VLOOKUP(E161,temp!$A$1:$C$13,2,FALSE)</f>
        <v>70.2</v>
      </c>
    </row>
    <row r="162" spans="1:27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  <c r="Q162">
        <f t="shared" si="18"/>
        <v>2011</v>
      </c>
      <c r="R162" t="str">
        <f t="shared" si="19"/>
        <v>Spring</v>
      </c>
      <c r="S162" t="str">
        <f t="shared" si="20"/>
        <v>Jan</v>
      </c>
      <c r="T162" t="str">
        <f t="shared" si="21"/>
        <v>Fri</v>
      </c>
      <c r="U162" t="str">
        <f t="shared" si="22"/>
        <v>Work</v>
      </c>
      <c r="V162" t="str">
        <f t="shared" si="23"/>
        <v>Clear</v>
      </c>
      <c r="W162">
        <f t="shared" si="24"/>
        <v>79.869200000000006</v>
      </c>
      <c r="X162">
        <f t="shared" si="25"/>
        <v>85.789755679999999</v>
      </c>
      <c r="Y162">
        <f t="shared" si="26"/>
        <v>10.276564</v>
      </c>
      <c r="Z162">
        <f>VLOOKUP(E162,temp!$A$1:$C$13,3,FALSE)</f>
        <v>75.099999999999994</v>
      </c>
      <c r="AA162">
        <f>VLOOKUP(E162,temp!$A$1:$C$13,2,FALSE)</f>
        <v>70.2</v>
      </c>
    </row>
    <row r="163" spans="1:27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  <c r="Q163">
        <f t="shared" si="18"/>
        <v>2011</v>
      </c>
      <c r="R163" t="str">
        <f t="shared" si="19"/>
        <v>Spring</v>
      </c>
      <c r="S163" t="str">
        <f t="shared" si="20"/>
        <v>Jan</v>
      </c>
      <c r="T163" t="str">
        <f t="shared" si="21"/>
        <v>Sat</v>
      </c>
      <c r="U163" t="str">
        <f t="shared" si="22"/>
        <v>Weekend</v>
      </c>
      <c r="V163" t="str">
        <f t="shared" si="23"/>
        <v>Clear</v>
      </c>
      <c r="W163">
        <f t="shared" si="24"/>
        <v>76.693999999999988</v>
      </c>
      <c r="X163">
        <f t="shared" si="25"/>
        <v>82.707757520000001</v>
      </c>
      <c r="Y163">
        <f t="shared" si="26"/>
        <v>11.220099999999999</v>
      </c>
      <c r="Z163">
        <f>VLOOKUP(E163,temp!$A$1:$C$13,3,FALSE)</f>
        <v>75.099999999999994</v>
      </c>
      <c r="AA163">
        <f>VLOOKUP(E163,temp!$A$1:$C$13,2,FALSE)</f>
        <v>70.2</v>
      </c>
    </row>
    <row r="164" spans="1:27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  <c r="Q164">
        <f t="shared" si="18"/>
        <v>2011</v>
      </c>
      <c r="R164" t="str">
        <f t="shared" si="19"/>
        <v>Spring</v>
      </c>
      <c r="S164" t="str">
        <f t="shared" si="20"/>
        <v>Jan</v>
      </c>
      <c r="T164" t="str">
        <f t="shared" si="21"/>
        <v>Sun</v>
      </c>
      <c r="U164" t="str">
        <f t="shared" si="22"/>
        <v>Weekend</v>
      </c>
      <c r="V164" t="str">
        <f t="shared" si="23"/>
        <v>Clear</v>
      </c>
      <c r="W164">
        <f t="shared" si="24"/>
        <v>73.254199999999997</v>
      </c>
      <c r="X164">
        <f t="shared" si="25"/>
        <v>78.471383000000003</v>
      </c>
      <c r="Y164">
        <f t="shared" si="26"/>
        <v>11.795421999999999</v>
      </c>
      <c r="Z164">
        <f>VLOOKUP(E164,temp!$A$1:$C$13,3,FALSE)</f>
        <v>75.099999999999994</v>
      </c>
      <c r="AA164">
        <f>VLOOKUP(E164,temp!$A$1:$C$13,2,FALSE)</f>
        <v>70.2</v>
      </c>
    </row>
    <row r="165" spans="1:27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  <c r="Q165">
        <f t="shared" si="18"/>
        <v>2011</v>
      </c>
      <c r="R165" t="str">
        <f t="shared" si="19"/>
        <v>Spring</v>
      </c>
      <c r="S165" t="str">
        <f t="shared" si="20"/>
        <v>Jan</v>
      </c>
      <c r="T165" t="str">
        <f t="shared" si="21"/>
        <v>Mon</v>
      </c>
      <c r="U165" t="str">
        <f t="shared" si="22"/>
        <v>Work</v>
      </c>
      <c r="V165" t="str">
        <f t="shared" si="23"/>
        <v>Clear</v>
      </c>
      <c r="W165">
        <f t="shared" si="24"/>
        <v>67.168399999999991</v>
      </c>
      <c r="X165">
        <f t="shared" si="25"/>
        <v>73.385854160000008</v>
      </c>
      <c r="Y165">
        <f t="shared" si="26"/>
        <v>21.153100000000002</v>
      </c>
      <c r="Z165">
        <f>VLOOKUP(E165,temp!$A$1:$C$13,3,FALSE)</f>
        <v>75.099999999999994</v>
      </c>
      <c r="AA165">
        <f>VLOOKUP(E165,temp!$A$1:$C$13,2,FALSE)</f>
        <v>70.2</v>
      </c>
    </row>
    <row r="166" spans="1:27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  <c r="Q166">
        <f t="shared" si="18"/>
        <v>2011</v>
      </c>
      <c r="R166" t="str">
        <f t="shared" si="19"/>
        <v>Spring</v>
      </c>
      <c r="S166" t="str">
        <f t="shared" si="20"/>
        <v>Jan</v>
      </c>
      <c r="T166" t="str">
        <f t="shared" si="21"/>
        <v>Tue</v>
      </c>
      <c r="U166" t="str">
        <f t="shared" si="22"/>
        <v>Work</v>
      </c>
      <c r="V166" t="str">
        <f t="shared" si="23"/>
        <v>Clear</v>
      </c>
      <c r="W166">
        <f t="shared" si="24"/>
        <v>63.90503528</v>
      </c>
      <c r="X166">
        <f t="shared" si="25"/>
        <v>72.152273839999992</v>
      </c>
      <c r="Y166">
        <f t="shared" si="26"/>
        <v>18.772677999999999</v>
      </c>
      <c r="Z166">
        <f>VLOOKUP(E166,temp!$A$1:$C$13,3,FALSE)</f>
        <v>75.099999999999994</v>
      </c>
      <c r="AA166">
        <f>VLOOKUP(E166,temp!$A$1:$C$13,2,FALSE)</f>
        <v>70.2</v>
      </c>
    </row>
    <row r="167" spans="1:27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  <c r="Q167">
        <f t="shared" si="18"/>
        <v>2011</v>
      </c>
      <c r="R167" t="str">
        <f t="shared" si="19"/>
        <v>Spring</v>
      </c>
      <c r="S167" t="str">
        <f t="shared" si="20"/>
        <v>Jan</v>
      </c>
      <c r="T167" t="str">
        <f t="shared" si="21"/>
        <v>Wed</v>
      </c>
      <c r="U167" t="str">
        <f t="shared" si="22"/>
        <v>Work</v>
      </c>
      <c r="V167" t="str">
        <f t="shared" si="23"/>
        <v>Clear</v>
      </c>
      <c r="W167">
        <f t="shared" si="24"/>
        <v>66.286435279999978</v>
      </c>
      <c r="X167">
        <f t="shared" si="25"/>
        <v>71.689498159999999</v>
      </c>
      <c r="Y167">
        <f t="shared" si="26"/>
        <v>12.082192000000001</v>
      </c>
      <c r="Z167">
        <f>VLOOKUP(E167,temp!$A$1:$C$13,3,FALSE)</f>
        <v>75.099999999999994</v>
      </c>
      <c r="AA167">
        <f>VLOOKUP(E167,temp!$A$1:$C$13,2,FALSE)</f>
        <v>70.2</v>
      </c>
    </row>
    <row r="168" spans="1:27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  <c r="Q168">
        <f t="shared" si="18"/>
        <v>2011</v>
      </c>
      <c r="R168" t="str">
        <f t="shared" si="19"/>
        <v>Spring</v>
      </c>
      <c r="S168" t="str">
        <f t="shared" si="20"/>
        <v>Jan</v>
      </c>
      <c r="T168" t="str">
        <f t="shared" si="21"/>
        <v>Thu</v>
      </c>
      <c r="U168" t="str">
        <f t="shared" si="22"/>
        <v>Work</v>
      </c>
      <c r="V168" t="str">
        <f t="shared" si="23"/>
        <v>Mist</v>
      </c>
      <c r="W168">
        <f t="shared" si="24"/>
        <v>66.462764719999996</v>
      </c>
      <c r="X168">
        <f t="shared" si="25"/>
        <v>72.616025839999992</v>
      </c>
      <c r="Y168">
        <f t="shared" si="26"/>
        <v>14.627085999999998</v>
      </c>
      <c r="Z168">
        <f>VLOOKUP(E168,temp!$A$1:$C$13,3,FALSE)</f>
        <v>75.099999999999994</v>
      </c>
      <c r="AA168">
        <f>VLOOKUP(E168,temp!$A$1:$C$13,2,FALSE)</f>
        <v>70.2</v>
      </c>
    </row>
    <row r="169" spans="1:27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  <c r="Q169">
        <f t="shared" si="18"/>
        <v>2011</v>
      </c>
      <c r="R169" t="str">
        <f t="shared" si="19"/>
        <v>Spring</v>
      </c>
      <c r="S169" t="str">
        <f t="shared" si="20"/>
        <v>Jan</v>
      </c>
      <c r="T169" t="str">
        <f t="shared" si="21"/>
        <v>Fri</v>
      </c>
      <c r="U169" t="str">
        <f t="shared" si="22"/>
        <v>Work</v>
      </c>
      <c r="V169" t="str">
        <f t="shared" si="23"/>
        <v>Clear</v>
      </c>
      <c r="W169">
        <f t="shared" si="24"/>
        <v>68.667835279999991</v>
      </c>
      <c r="X169">
        <f t="shared" si="25"/>
        <v>73.230741319999993</v>
      </c>
      <c r="Y169">
        <f t="shared" si="26"/>
        <v>10.439914</v>
      </c>
      <c r="Z169">
        <f>VLOOKUP(E169,temp!$A$1:$C$13,3,FALSE)</f>
        <v>75.099999999999994</v>
      </c>
      <c r="AA169">
        <f>VLOOKUP(E169,temp!$A$1:$C$13,2,FALSE)</f>
        <v>70.2</v>
      </c>
    </row>
    <row r="170" spans="1:27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  <c r="Q170">
        <f t="shared" si="18"/>
        <v>2011</v>
      </c>
      <c r="R170" t="str">
        <f t="shared" si="19"/>
        <v>Spring</v>
      </c>
      <c r="S170" t="str">
        <f t="shared" si="20"/>
        <v>Jan</v>
      </c>
      <c r="T170" t="str">
        <f t="shared" si="21"/>
        <v>Sat</v>
      </c>
      <c r="U170" t="str">
        <f t="shared" si="22"/>
        <v>Weekend</v>
      </c>
      <c r="V170" t="str">
        <f t="shared" si="23"/>
        <v>Clear</v>
      </c>
      <c r="W170">
        <f t="shared" si="24"/>
        <v>73.695235279999991</v>
      </c>
      <c r="X170">
        <f t="shared" si="25"/>
        <v>78.548146160000002</v>
      </c>
      <c r="Y170">
        <f t="shared" si="26"/>
        <v>8.8809280000000008</v>
      </c>
      <c r="Z170">
        <f>VLOOKUP(E170,temp!$A$1:$C$13,3,FALSE)</f>
        <v>75.099999999999994</v>
      </c>
      <c r="AA170">
        <f>VLOOKUP(E170,temp!$A$1:$C$13,2,FALSE)</f>
        <v>70.2</v>
      </c>
    </row>
    <row r="171" spans="1:27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  <c r="Q171">
        <f t="shared" si="18"/>
        <v>2011</v>
      </c>
      <c r="R171" t="str">
        <f t="shared" si="19"/>
        <v>Spring</v>
      </c>
      <c r="S171" t="str">
        <f t="shared" si="20"/>
        <v>Jan</v>
      </c>
      <c r="T171" t="str">
        <f t="shared" si="21"/>
        <v>Sun</v>
      </c>
      <c r="U171" t="str">
        <f t="shared" si="22"/>
        <v>Weekend</v>
      </c>
      <c r="V171" t="str">
        <f t="shared" si="23"/>
        <v>Mist</v>
      </c>
      <c r="W171">
        <f t="shared" si="24"/>
        <v>73.959835279999993</v>
      </c>
      <c r="X171">
        <f t="shared" si="25"/>
        <v>78.779045839999995</v>
      </c>
      <c r="Y171">
        <f t="shared" si="26"/>
        <v>7.7319999999999993</v>
      </c>
      <c r="Z171">
        <f>VLOOKUP(E171,temp!$A$1:$C$13,3,FALSE)</f>
        <v>75.099999999999994</v>
      </c>
      <c r="AA171">
        <f>VLOOKUP(E171,temp!$A$1:$C$13,2,FALSE)</f>
        <v>70.2</v>
      </c>
    </row>
    <row r="172" spans="1:27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  <c r="Q172">
        <f t="shared" si="18"/>
        <v>2011</v>
      </c>
      <c r="R172" t="str">
        <f t="shared" si="19"/>
        <v>Spring</v>
      </c>
      <c r="S172" t="str">
        <f t="shared" si="20"/>
        <v>Jan</v>
      </c>
      <c r="T172" t="str">
        <f t="shared" si="21"/>
        <v>Mon</v>
      </c>
      <c r="U172" t="str">
        <f t="shared" si="22"/>
        <v>Work</v>
      </c>
      <c r="V172" t="str">
        <f t="shared" si="23"/>
        <v>Mist</v>
      </c>
      <c r="W172">
        <f t="shared" si="24"/>
        <v>67.168399999999991</v>
      </c>
      <c r="X172">
        <f t="shared" si="25"/>
        <v>72.616025839999992</v>
      </c>
      <c r="Y172">
        <f t="shared" si="26"/>
        <v>11.26135</v>
      </c>
      <c r="Z172">
        <f>VLOOKUP(E172,temp!$A$1:$C$13,3,FALSE)</f>
        <v>75.099999999999994</v>
      </c>
      <c r="AA172">
        <f>VLOOKUP(E172,temp!$A$1:$C$13,2,FALSE)</f>
        <v>70.2</v>
      </c>
    </row>
    <row r="173" spans="1:27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  <c r="Q173">
        <f t="shared" si="18"/>
        <v>2011</v>
      </c>
      <c r="R173" t="str">
        <f t="shared" si="19"/>
        <v>Summer</v>
      </c>
      <c r="S173" t="str">
        <f t="shared" si="20"/>
        <v>Jan</v>
      </c>
      <c r="T173" t="str">
        <f t="shared" si="21"/>
        <v>Tue</v>
      </c>
      <c r="U173" t="str">
        <f t="shared" si="22"/>
        <v>Work</v>
      </c>
      <c r="V173" t="str">
        <f t="shared" si="23"/>
        <v>Mist</v>
      </c>
      <c r="W173">
        <f t="shared" si="24"/>
        <v>72.019364719999999</v>
      </c>
      <c r="X173">
        <f t="shared" si="25"/>
        <v>77.77831784</v>
      </c>
      <c r="Y173">
        <f t="shared" si="26"/>
        <v>12.287650000000001</v>
      </c>
      <c r="Z173">
        <f>VLOOKUP(E173,temp!$A$1:$C$13,3,FALSE)</f>
        <v>75.099999999999994</v>
      </c>
      <c r="AA173">
        <f>VLOOKUP(E173,temp!$A$1:$C$13,2,FALSE)</f>
        <v>70.2</v>
      </c>
    </row>
    <row r="174" spans="1:27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  <c r="Q174">
        <f t="shared" si="18"/>
        <v>2011</v>
      </c>
      <c r="R174" t="str">
        <f t="shared" si="19"/>
        <v>Summer</v>
      </c>
      <c r="S174" t="str">
        <f t="shared" si="20"/>
        <v>Jan</v>
      </c>
      <c r="T174" t="str">
        <f t="shared" si="21"/>
        <v>Wed</v>
      </c>
      <c r="U174" t="str">
        <f t="shared" si="22"/>
        <v>Work</v>
      </c>
      <c r="V174" t="str">
        <f t="shared" si="23"/>
        <v>Clear</v>
      </c>
      <c r="W174">
        <f t="shared" si="24"/>
        <v>77.575964720000002</v>
      </c>
      <c r="X174">
        <f t="shared" si="25"/>
        <v>84.634891159999995</v>
      </c>
      <c r="Y174">
        <f t="shared" si="26"/>
        <v>12.369292</v>
      </c>
      <c r="Z174">
        <f>VLOOKUP(E174,temp!$A$1:$C$13,3,FALSE)</f>
        <v>75.099999999999994</v>
      </c>
      <c r="AA174">
        <f>VLOOKUP(E174,temp!$A$1:$C$13,2,FALSE)</f>
        <v>70.2</v>
      </c>
    </row>
    <row r="175" spans="1:27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  <c r="Q175">
        <f t="shared" si="18"/>
        <v>2011</v>
      </c>
      <c r="R175" t="str">
        <f t="shared" si="19"/>
        <v>Summer</v>
      </c>
      <c r="S175" t="str">
        <f t="shared" si="20"/>
        <v>Jan</v>
      </c>
      <c r="T175" t="str">
        <f t="shared" si="21"/>
        <v>Thu</v>
      </c>
      <c r="U175" t="str">
        <f t="shared" si="22"/>
        <v>Work</v>
      </c>
      <c r="V175" t="str">
        <f t="shared" si="23"/>
        <v>Mist</v>
      </c>
      <c r="W175">
        <f t="shared" si="24"/>
        <v>77.046764719999999</v>
      </c>
      <c r="X175">
        <f t="shared" si="25"/>
        <v>84.635379319999998</v>
      </c>
      <c r="Y175">
        <f t="shared" si="26"/>
        <v>16.761063999999998</v>
      </c>
      <c r="Z175">
        <f>VLOOKUP(E175,temp!$A$1:$C$13,3,FALSE)</f>
        <v>75.099999999999994</v>
      </c>
      <c r="AA175">
        <f>VLOOKUP(E175,temp!$A$1:$C$13,2,FALSE)</f>
        <v>70.2</v>
      </c>
    </row>
    <row r="176" spans="1:27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  <c r="Q176">
        <f t="shared" si="18"/>
        <v>2011</v>
      </c>
      <c r="R176" t="str">
        <f t="shared" si="19"/>
        <v>Summer</v>
      </c>
      <c r="S176" t="str">
        <f t="shared" si="20"/>
        <v>Jan</v>
      </c>
      <c r="T176" t="str">
        <f t="shared" si="21"/>
        <v>Fri</v>
      </c>
      <c r="U176" t="str">
        <f t="shared" si="22"/>
        <v>Work</v>
      </c>
      <c r="V176" t="str">
        <f t="shared" si="23"/>
        <v>Clear</v>
      </c>
      <c r="W176">
        <f t="shared" si="24"/>
        <v>76.605835279999994</v>
      </c>
      <c r="X176">
        <f t="shared" si="25"/>
        <v>80.089389320000009</v>
      </c>
      <c r="Y176">
        <f t="shared" si="26"/>
        <v>15.653650000000001</v>
      </c>
      <c r="Z176">
        <f>VLOOKUP(E176,temp!$A$1:$C$13,3,FALSE)</f>
        <v>75.099999999999994</v>
      </c>
      <c r="AA176">
        <f>VLOOKUP(E176,temp!$A$1:$C$13,2,FALSE)</f>
        <v>70.2</v>
      </c>
    </row>
    <row r="177" spans="1:27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  <c r="Q177">
        <f t="shared" si="18"/>
        <v>2011</v>
      </c>
      <c r="R177" t="str">
        <f t="shared" si="19"/>
        <v>Summer</v>
      </c>
      <c r="S177" t="str">
        <f t="shared" si="20"/>
        <v>Jan</v>
      </c>
      <c r="T177" t="str">
        <f t="shared" si="21"/>
        <v>Sat</v>
      </c>
      <c r="U177" t="str">
        <f t="shared" si="22"/>
        <v>Weekend</v>
      </c>
      <c r="V177" t="str">
        <f t="shared" si="23"/>
        <v>Clear</v>
      </c>
      <c r="W177">
        <f t="shared" si="24"/>
        <v>73.518799999999985</v>
      </c>
      <c r="X177">
        <f t="shared" si="25"/>
        <v>78.469918519999993</v>
      </c>
      <c r="Y177">
        <f t="shared" si="26"/>
        <v>14.831686000000001</v>
      </c>
      <c r="Z177">
        <f>VLOOKUP(E177,temp!$A$1:$C$13,3,FALSE)</f>
        <v>75.099999999999994</v>
      </c>
      <c r="AA177">
        <f>VLOOKUP(E177,temp!$A$1:$C$13,2,FALSE)</f>
        <v>70.2</v>
      </c>
    </row>
    <row r="178" spans="1:27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  <c r="Q178">
        <f t="shared" si="18"/>
        <v>2011</v>
      </c>
      <c r="R178" t="str">
        <f t="shared" si="19"/>
        <v>Summer</v>
      </c>
      <c r="S178" t="str">
        <f t="shared" si="20"/>
        <v>Jan</v>
      </c>
      <c r="T178" t="str">
        <f t="shared" si="21"/>
        <v>Sun</v>
      </c>
      <c r="U178" t="str">
        <f t="shared" si="22"/>
        <v>Weekend</v>
      </c>
      <c r="V178" t="str">
        <f t="shared" si="23"/>
        <v>Clear</v>
      </c>
      <c r="W178">
        <f t="shared" si="24"/>
        <v>71.931200000000004</v>
      </c>
      <c r="X178">
        <f t="shared" si="25"/>
        <v>77.776243160000007</v>
      </c>
      <c r="Y178">
        <f t="shared" si="26"/>
        <v>7.2391978000000003</v>
      </c>
      <c r="Z178">
        <f>VLOOKUP(E178,temp!$A$1:$C$13,3,FALSE)</f>
        <v>75.099999999999994</v>
      </c>
      <c r="AA178">
        <f>VLOOKUP(E178,temp!$A$1:$C$13,2,FALSE)</f>
        <v>70.2</v>
      </c>
    </row>
    <row r="179" spans="1:27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  <c r="Q179">
        <f t="shared" si="18"/>
        <v>2011</v>
      </c>
      <c r="R179" t="str">
        <f t="shared" si="19"/>
        <v>Summer</v>
      </c>
      <c r="S179" t="str">
        <f t="shared" si="20"/>
        <v>Jan</v>
      </c>
      <c r="T179" t="str">
        <f t="shared" si="21"/>
        <v>Mon</v>
      </c>
      <c r="U179" t="str">
        <f t="shared" si="22"/>
        <v>Work</v>
      </c>
      <c r="V179" t="str">
        <f t="shared" si="23"/>
        <v>Mist</v>
      </c>
      <c r="W179">
        <f t="shared" si="24"/>
        <v>72.195799999999991</v>
      </c>
      <c r="X179">
        <f t="shared" si="25"/>
        <v>77.699968159999997</v>
      </c>
      <c r="Y179">
        <f t="shared" si="26"/>
        <v>8.1008080000000007</v>
      </c>
      <c r="Z179">
        <f>VLOOKUP(E179,temp!$A$1:$C$13,3,FALSE)</f>
        <v>75.099999999999994</v>
      </c>
      <c r="AA179">
        <f>VLOOKUP(E179,temp!$A$1:$C$13,2,FALSE)</f>
        <v>70.2</v>
      </c>
    </row>
    <row r="180" spans="1:27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  <c r="Q180">
        <f t="shared" si="18"/>
        <v>2011</v>
      </c>
      <c r="R180" t="str">
        <f t="shared" si="19"/>
        <v>Summer</v>
      </c>
      <c r="S180" t="str">
        <f t="shared" si="20"/>
        <v>Jan</v>
      </c>
      <c r="T180" t="str">
        <f t="shared" si="21"/>
        <v>Tue</v>
      </c>
      <c r="U180" t="str">
        <f t="shared" si="22"/>
        <v>Work</v>
      </c>
      <c r="V180" t="str">
        <f t="shared" si="23"/>
        <v>Clear</v>
      </c>
      <c r="W180">
        <f t="shared" si="24"/>
        <v>78.722635279999992</v>
      </c>
      <c r="X180">
        <f t="shared" si="25"/>
        <v>84.479778320000008</v>
      </c>
      <c r="Y180">
        <f t="shared" si="26"/>
        <v>10.522677999999999</v>
      </c>
      <c r="Z180">
        <f>VLOOKUP(E180,temp!$A$1:$C$13,3,FALSE)</f>
        <v>75.099999999999994</v>
      </c>
      <c r="AA180">
        <f>VLOOKUP(E180,temp!$A$1:$C$13,2,FALSE)</f>
        <v>70.2</v>
      </c>
    </row>
    <row r="181" spans="1:27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  <c r="Q181">
        <f t="shared" si="18"/>
        <v>2011</v>
      </c>
      <c r="R181" t="str">
        <f t="shared" si="19"/>
        <v>Summer</v>
      </c>
      <c r="S181" t="str">
        <f t="shared" si="20"/>
        <v>Jan</v>
      </c>
      <c r="T181" t="str">
        <f t="shared" si="21"/>
        <v>Wed</v>
      </c>
      <c r="U181" t="str">
        <f t="shared" si="22"/>
        <v>Work</v>
      </c>
      <c r="V181" t="str">
        <f t="shared" si="23"/>
        <v>Clear</v>
      </c>
      <c r="W181">
        <f t="shared" si="24"/>
        <v>77.046764719999999</v>
      </c>
      <c r="X181">
        <f t="shared" si="25"/>
        <v>79.858123519999992</v>
      </c>
      <c r="Y181">
        <f t="shared" si="26"/>
        <v>18.280186</v>
      </c>
      <c r="Z181">
        <f>VLOOKUP(E181,temp!$A$1:$C$13,3,FALSE)</f>
        <v>75.099999999999994</v>
      </c>
      <c r="AA181">
        <f>VLOOKUP(E181,temp!$A$1:$C$13,2,FALSE)</f>
        <v>70.2</v>
      </c>
    </row>
    <row r="182" spans="1:27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  <c r="Q182">
        <f t="shared" si="18"/>
        <v>2011</v>
      </c>
      <c r="R182" t="str">
        <f t="shared" si="19"/>
        <v>Summer</v>
      </c>
      <c r="S182" t="str">
        <f t="shared" si="20"/>
        <v>Jan</v>
      </c>
      <c r="T182" t="str">
        <f t="shared" si="21"/>
        <v>Thu</v>
      </c>
      <c r="U182" t="str">
        <f t="shared" si="22"/>
        <v>Work</v>
      </c>
      <c r="V182" t="str">
        <f t="shared" si="23"/>
        <v>Clear</v>
      </c>
      <c r="W182">
        <f t="shared" si="24"/>
        <v>73.695235279999991</v>
      </c>
      <c r="X182">
        <f t="shared" si="25"/>
        <v>77.700456320000001</v>
      </c>
      <c r="Y182">
        <f t="shared" si="26"/>
        <v>13.230592</v>
      </c>
      <c r="Z182">
        <f>VLOOKUP(E182,temp!$A$1:$C$13,3,FALSE)</f>
        <v>75.099999999999994</v>
      </c>
      <c r="AA182">
        <f>VLOOKUP(E182,temp!$A$1:$C$13,2,FALSE)</f>
        <v>70.2</v>
      </c>
    </row>
    <row r="183" spans="1:27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  <c r="Q183">
        <f t="shared" si="18"/>
        <v>2011</v>
      </c>
      <c r="R183" t="str">
        <f t="shared" si="19"/>
        <v>Summer</v>
      </c>
      <c r="S183" t="str">
        <f t="shared" si="20"/>
        <v>Jan</v>
      </c>
      <c r="T183" t="str">
        <f t="shared" si="21"/>
        <v>Fri</v>
      </c>
      <c r="U183" t="str">
        <f t="shared" si="22"/>
        <v>Work</v>
      </c>
      <c r="V183" t="str">
        <f t="shared" si="23"/>
        <v>Clear</v>
      </c>
      <c r="W183">
        <f t="shared" si="24"/>
        <v>76.429399999999987</v>
      </c>
      <c r="X183">
        <f t="shared" si="25"/>
        <v>79.549850480000003</v>
      </c>
      <c r="Y183">
        <f t="shared" si="26"/>
        <v>7.7721280000000004</v>
      </c>
      <c r="Z183">
        <f>VLOOKUP(E183,temp!$A$1:$C$13,3,FALSE)</f>
        <v>79.599999999999994</v>
      </c>
      <c r="AA183">
        <f>VLOOKUP(E183,temp!$A$1:$C$13,2,FALSE)</f>
        <v>74.099999999999994</v>
      </c>
    </row>
    <row r="184" spans="1:27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  <c r="Q184">
        <f t="shared" si="18"/>
        <v>2011</v>
      </c>
      <c r="R184" t="str">
        <f t="shared" si="19"/>
        <v>Summer</v>
      </c>
      <c r="S184" t="str">
        <f t="shared" si="20"/>
        <v>Jan</v>
      </c>
      <c r="T184" t="str">
        <f t="shared" si="21"/>
        <v>Sat</v>
      </c>
      <c r="U184" t="str">
        <f t="shared" si="22"/>
        <v>Weekend</v>
      </c>
      <c r="V184" t="str">
        <f t="shared" si="23"/>
        <v>Clear</v>
      </c>
      <c r="W184">
        <f t="shared" si="24"/>
        <v>78.105164720000005</v>
      </c>
      <c r="X184">
        <f t="shared" si="25"/>
        <v>81.39826832</v>
      </c>
      <c r="Y184">
        <f t="shared" si="26"/>
        <v>8.5940919999999998</v>
      </c>
      <c r="Z184">
        <f>VLOOKUP(E184,temp!$A$1:$C$13,3,FALSE)</f>
        <v>79.599999999999994</v>
      </c>
      <c r="AA184">
        <f>VLOOKUP(E184,temp!$A$1:$C$13,2,FALSE)</f>
        <v>74.099999999999994</v>
      </c>
    </row>
    <row r="185" spans="1:27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  <c r="Q185">
        <f t="shared" si="18"/>
        <v>2011</v>
      </c>
      <c r="R185" t="str">
        <f t="shared" si="19"/>
        <v>Summer</v>
      </c>
      <c r="S185" t="str">
        <f t="shared" si="20"/>
        <v>Jan</v>
      </c>
      <c r="T185" t="str">
        <f t="shared" si="21"/>
        <v>Sun</v>
      </c>
      <c r="U185" t="str">
        <f t="shared" si="22"/>
        <v>Weekend</v>
      </c>
      <c r="V185" t="str">
        <f t="shared" si="23"/>
        <v>Mist</v>
      </c>
      <c r="W185">
        <f t="shared" si="24"/>
        <v>75.812035280000003</v>
      </c>
      <c r="X185">
        <f t="shared" si="25"/>
        <v>81.552893000000012</v>
      </c>
      <c r="Y185">
        <f t="shared" si="26"/>
        <v>16.104627999999998</v>
      </c>
      <c r="Z185">
        <f>VLOOKUP(E185,temp!$A$1:$C$13,3,FALSE)</f>
        <v>79.599999999999994</v>
      </c>
      <c r="AA185">
        <f>VLOOKUP(E185,temp!$A$1:$C$13,2,FALSE)</f>
        <v>74.099999999999994</v>
      </c>
    </row>
    <row r="186" spans="1:27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  <c r="Q186">
        <f t="shared" si="18"/>
        <v>2011</v>
      </c>
      <c r="R186" t="str">
        <f t="shared" si="19"/>
        <v>Summer</v>
      </c>
      <c r="S186" t="str">
        <f t="shared" si="20"/>
        <v>Jan</v>
      </c>
      <c r="T186" t="str">
        <f t="shared" si="21"/>
        <v>Mon</v>
      </c>
      <c r="U186" t="str">
        <f t="shared" si="22"/>
        <v>Weekend</v>
      </c>
      <c r="V186" t="str">
        <f t="shared" si="23"/>
        <v>Mist</v>
      </c>
      <c r="W186">
        <f t="shared" si="24"/>
        <v>76.870435279999995</v>
      </c>
      <c r="X186">
        <f t="shared" si="25"/>
        <v>81.167490679999986</v>
      </c>
      <c r="Y186">
        <f t="shared" si="26"/>
        <v>6.3776272000000001</v>
      </c>
      <c r="Z186">
        <f>VLOOKUP(E186,temp!$A$1:$C$13,3,FALSE)</f>
        <v>79.599999999999994</v>
      </c>
      <c r="AA186">
        <f>VLOOKUP(E186,temp!$A$1:$C$13,2,FALSE)</f>
        <v>74.099999999999994</v>
      </c>
    </row>
    <row r="187" spans="1:27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  <c r="Q187">
        <f t="shared" si="18"/>
        <v>2011</v>
      </c>
      <c r="R187" t="str">
        <f t="shared" si="19"/>
        <v>Summer</v>
      </c>
      <c r="S187" t="str">
        <f t="shared" si="20"/>
        <v>Jan</v>
      </c>
      <c r="T187" t="str">
        <f t="shared" si="21"/>
        <v>Tue</v>
      </c>
      <c r="U187" t="str">
        <f t="shared" si="22"/>
        <v>Work</v>
      </c>
      <c r="V187" t="str">
        <f t="shared" si="23"/>
        <v>Clear</v>
      </c>
      <c r="W187">
        <f t="shared" si="24"/>
        <v>78.987235279999993</v>
      </c>
      <c r="X187">
        <f t="shared" si="25"/>
        <v>84.941089519999991</v>
      </c>
      <c r="Y187">
        <f t="shared" si="26"/>
        <v>9.3330280000000005</v>
      </c>
      <c r="Z187">
        <f>VLOOKUP(E187,temp!$A$1:$C$13,3,FALSE)</f>
        <v>79.599999999999994</v>
      </c>
      <c r="AA187">
        <f>VLOOKUP(E187,temp!$A$1:$C$13,2,FALSE)</f>
        <v>74.099999999999994</v>
      </c>
    </row>
    <row r="188" spans="1:27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  <c r="Q188">
        <f t="shared" si="18"/>
        <v>2011</v>
      </c>
      <c r="R188" t="str">
        <f t="shared" si="19"/>
        <v>Summer</v>
      </c>
      <c r="S188" t="str">
        <f t="shared" si="20"/>
        <v>Jan</v>
      </c>
      <c r="T188" t="str">
        <f t="shared" si="21"/>
        <v>Wed</v>
      </c>
      <c r="U188" t="str">
        <f t="shared" si="22"/>
        <v>Work</v>
      </c>
      <c r="V188" t="str">
        <f t="shared" si="23"/>
        <v>Clear</v>
      </c>
      <c r="W188">
        <f t="shared" si="24"/>
        <v>76.1648</v>
      </c>
      <c r="X188">
        <f t="shared" si="25"/>
        <v>83.634651319999989</v>
      </c>
      <c r="Y188">
        <f t="shared" si="26"/>
        <v>10.892277999999999</v>
      </c>
      <c r="Z188">
        <f>VLOOKUP(E188,temp!$A$1:$C$13,3,FALSE)</f>
        <v>79.599999999999994</v>
      </c>
      <c r="AA188">
        <f>VLOOKUP(E188,temp!$A$1:$C$13,2,FALSE)</f>
        <v>74.099999999999994</v>
      </c>
    </row>
    <row r="189" spans="1:27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  <c r="Q189">
        <f t="shared" si="18"/>
        <v>2011</v>
      </c>
      <c r="R189" t="str">
        <f t="shared" si="19"/>
        <v>Summer</v>
      </c>
      <c r="S189" t="str">
        <f t="shared" si="20"/>
        <v>Jan</v>
      </c>
      <c r="T189" t="str">
        <f t="shared" si="21"/>
        <v>Thu</v>
      </c>
      <c r="U189" t="str">
        <f t="shared" si="22"/>
        <v>Work</v>
      </c>
      <c r="V189" t="str">
        <f t="shared" si="23"/>
        <v>Clear</v>
      </c>
      <c r="W189">
        <f t="shared" si="24"/>
        <v>79.339999999999989</v>
      </c>
      <c r="X189">
        <f t="shared" si="25"/>
        <v>83.785736839999998</v>
      </c>
      <c r="Y189">
        <f t="shared" si="26"/>
        <v>11.507200000000001</v>
      </c>
      <c r="Z189">
        <f>VLOOKUP(E189,temp!$A$1:$C$13,3,FALSE)</f>
        <v>79.599999999999994</v>
      </c>
      <c r="AA189">
        <f>VLOOKUP(E189,temp!$A$1:$C$13,2,FALSE)</f>
        <v>74.099999999999994</v>
      </c>
    </row>
    <row r="190" spans="1:27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  <c r="Q190">
        <f t="shared" si="18"/>
        <v>2011</v>
      </c>
      <c r="R190" t="str">
        <f t="shared" si="19"/>
        <v>Summer</v>
      </c>
      <c r="S190" t="str">
        <f t="shared" si="20"/>
        <v>Jan</v>
      </c>
      <c r="T190" t="str">
        <f t="shared" si="21"/>
        <v>Fri</v>
      </c>
      <c r="U190" t="str">
        <f t="shared" si="22"/>
        <v>Work</v>
      </c>
      <c r="V190" t="str">
        <f t="shared" si="23"/>
        <v>Mist</v>
      </c>
      <c r="W190">
        <f t="shared" si="24"/>
        <v>75.018235279999999</v>
      </c>
      <c r="X190">
        <f t="shared" si="25"/>
        <v>81.78574531999999</v>
      </c>
      <c r="Y190">
        <f t="shared" si="26"/>
        <v>15.858514</v>
      </c>
      <c r="Z190">
        <f>VLOOKUP(E190,temp!$A$1:$C$13,3,FALSE)</f>
        <v>79.599999999999994</v>
      </c>
      <c r="AA190">
        <f>VLOOKUP(E190,temp!$A$1:$C$13,2,FALSE)</f>
        <v>74.099999999999994</v>
      </c>
    </row>
    <row r="191" spans="1:27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  <c r="Q191">
        <f t="shared" si="18"/>
        <v>2011</v>
      </c>
      <c r="R191" t="str">
        <f t="shared" si="19"/>
        <v>Summer</v>
      </c>
      <c r="S191" t="str">
        <f t="shared" si="20"/>
        <v>Jan</v>
      </c>
      <c r="T191" t="str">
        <f t="shared" si="21"/>
        <v>Sat</v>
      </c>
      <c r="U191" t="str">
        <f t="shared" si="22"/>
        <v>Weekend</v>
      </c>
      <c r="V191" t="str">
        <f t="shared" si="23"/>
        <v>Clear</v>
      </c>
      <c r="W191">
        <f t="shared" si="24"/>
        <v>77.575964720000002</v>
      </c>
      <c r="X191">
        <f t="shared" si="25"/>
        <v>81.013842320000009</v>
      </c>
      <c r="Y191">
        <f t="shared" si="26"/>
        <v>12.082192000000001</v>
      </c>
      <c r="Z191">
        <f>VLOOKUP(E191,temp!$A$1:$C$13,3,FALSE)</f>
        <v>79.599999999999994</v>
      </c>
      <c r="AA191">
        <f>VLOOKUP(E191,temp!$A$1:$C$13,2,FALSE)</f>
        <v>74.099999999999994</v>
      </c>
    </row>
    <row r="192" spans="1:27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  <c r="Q192">
        <f t="shared" si="18"/>
        <v>2011</v>
      </c>
      <c r="R192" t="str">
        <f t="shared" si="19"/>
        <v>Summer</v>
      </c>
      <c r="S192" t="str">
        <f t="shared" si="20"/>
        <v>Jan</v>
      </c>
      <c r="T192" t="str">
        <f t="shared" si="21"/>
        <v>Sun</v>
      </c>
      <c r="U192" t="str">
        <f t="shared" si="22"/>
        <v>Weekend</v>
      </c>
      <c r="V192" t="str">
        <f t="shared" si="23"/>
        <v>Clear</v>
      </c>
      <c r="W192">
        <f t="shared" si="24"/>
        <v>79.075400000000002</v>
      </c>
      <c r="X192">
        <f t="shared" si="25"/>
        <v>84.170650999999992</v>
      </c>
      <c r="Y192">
        <f t="shared" si="26"/>
        <v>13.109086</v>
      </c>
      <c r="Z192">
        <f>VLOOKUP(E192,temp!$A$1:$C$13,3,FALSE)</f>
        <v>79.599999999999994</v>
      </c>
      <c r="AA192">
        <f>VLOOKUP(E192,temp!$A$1:$C$13,2,FALSE)</f>
        <v>74.099999999999994</v>
      </c>
    </row>
    <row r="193" spans="1:27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  <c r="Q193">
        <f t="shared" si="18"/>
        <v>2011</v>
      </c>
      <c r="R193" t="str">
        <f t="shared" si="19"/>
        <v>Summer</v>
      </c>
      <c r="S193" t="str">
        <f t="shared" si="20"/>
        <v>Jan</v>
      </c>
      <c r="T193" t="str">
        <f t="shared" si="21"/>
        <v>Mon</v>
      </c>
      <c r="U193" t="str">
        <f t="shared" si="22"/>
        <v>Work</v>
      </c>
      <c r="V193" t="str">
        <f t="shared" si="23"/>
        <v>Clear</v>
      </c>
      <c r="W193">
        <f t="shared" si="24"/>
        <v>80.662999999999982</v>
      </c>
      <c r="X193">
        <f t="shared" si="25"/>
        <v>89.025280159999994</v>
      </c>
      <c r="Y193">
        <f t="shared" si="26"/>
        <v>19.634242</v>
      </c>
      <c r="Z193">
        <f>VLOOKUP(E193,temp!$A$1:$C$13,3,FALSE)</f>
        <v>79.599999999999994</v>
      </c>
      <c r="AA193">
        <f>VLOOKUP(E193,temp!$A$1:$C$13,2,FALSE)</f>
        <v>74.099999999999994</v>
      </c>
    </row>
    <row r="194" spans="1:27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  <c r="Q194">
        <f t="shared" si="18"/>
        <v>2011</v>
      </c>
      <c r="R194" t="str">
        <f t="shared" si="19"/>
        <v>Summer</v>
      </c>
      <c r="S194" t="str">
        <f t="shared" si="20"/>
        <v>Jan</v>
      </c>
      <c r="T194" t="str">
        <f t="shared" si="21"/>
        <v>Tue</v>
      </c>
      <c r="U194" t="str">
        <f t="shared" si="22"/>
        <v>Work</v>
      </c>
      <c r="V194" t="str">
        <f t="shared" si="23"/>
        <v>Clear</v>
      </c>
      <c r="W194">
        <f t="shared" si="24"/>
        <v>84.014635279999993</v>
      </c>
      <c r="X194">
        <f t="shared" si="25"/>
        <v>90.181121000000005</v>
      </c>
      <c r="Y194">
        <f t="shared" si="26"/>
        <v>14.216764</v>
      </c>
      <c r="Z194">
        <f>VLOOKUP(E194,temp!$A$1:$C$13,3,FALSE)</f>
        <v>79.599999999999994</v>
      </c>
      <c r="AA194">
        <f>VLOOKUP(E194,temp!$A$1:$C$13,2,FALSE)</f>
        <v>74.099999999999994</v>
      </c>
    </row>
    <row r="195" spans="1:27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  <c r="Q195">
        <f t="shared" ref="Q195:Q258" si="27">IF(D195=0,2011,2012)</f>
        <v>2011</v>
      </c>
      <c r="R195" t="str">
        <f t="shared" ref="R195:R258" si="28">IF(C195=1,"Winter",IF(C195=2,"Spring",IF(C195=3,"Summer","Fall")))</f>
        <v>Summer</v>
      </c>
      <c r="S195" t="str">
        <f t="shared" ref="S195:S258" si="29">TEXT(E195,"mmm")</f>
        <v>Jan</v>
      </c>
      <c r="T195" t="str">
        <f t="shared" ref="T195:T258" si="30">TEXT(B195,"ddd")</f>
        <v>Wed</v>
      </c>
      <c r="U195" t="str">
        <f t="shared" ref="U195:U258" si="31">IF(H195=1,"Work","Weekend")</f>
        <v>Work</v>
      </c>
      <c r="V195" t="str">
        <f t="shared" ref="V195:V258" si="32">IF(I195=1,"Clear",IF(I195=2,"Mist",IF(I195=3,"LightRain","HeavyRain")))</f>
        <v>Clear</v>
      </c>
      <c r="W195">
        <f t="shared" ref="W195:W258" si="33">(9/5)*((J195*(41+17.8)-17.8))+32</f>
        <v>78.987235279999993</v>
      </c>
      <c r="X195">
        <f t="shared" ref="X195:X258" si="34">(9/5)*((K195*(50+17.8)-17.8))+32</f>
        <v>84.09486416</v>
      </c>
      <c r="Y195">
        <f t="shared" ref="Y195:Y258" si="35">M195*(67-1)+1</f>
        <v>10.644778000000001</v>
      </c>
      <c r="Z195">
        <f>VLOOKUP(E195,temp!$A$1:$C$13,3,FALSE)</f>
        <v>79.599999999999994</v>
      </c>
      <c r="AA195">
        <f>VLOOKUP(E195,temp!$A$1:$C$13,2,FALSE)</f>
        <v>74.099999999999994</v>
      </c>
    </row>
    <row r="196" spans="1:27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  <c r="Q196">
        <f t="shared" si="27"/>
        <v>2011</v>
      </c>
      <c r="R196" t="str">
        <f t="shared" si="28"/>
        <v>Summer</v>
      </c>
      <c r="S196" t="str">
        <f t="shared" si="29"/>
        <v>Jan</v>
      </c>
      <c r="T196" t="str">
        <f t="shared" si="30"/>
        <v>Thu</v>
      </c>
      <c r="U196" t="str">
        <f t="shared" si="31"/>
        <v>Work</v>
      </c>
      <c r="V196" t="str">
        <f t="shared" si="32"/>
        <v>Clear</v>
      </c>
      <c r="W196">
        <f t="shared" si="33"/>
        <v>72.019364719999999</v>
      </c>
      <c r="X196">
        <f t="shared" si="34"/>
        <v>77.468092159999998</v>
      </c>
      <c r="Y196">
        <f t="shared" si="35"/>
        <v>16.884022000000002</v>
      </c>
      <c r="Z196">
        <f>VLOOKUP(E196,temp!$A$1:$C$13,3,FALSE)</f>
        <v>79.599999999999994</v>
      </c>
      <c r="AA196">
        <f>VLOOKUP(E196,temp!$A$1:$C$13,2,FALSE)</f>
        <v>74.099999999999994</v>
      </c>
    </row>
    <row r="197" spans="1:27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  <c r="Q197">
        <f t="shared" si="27"/>
        <v>2011</v>
      </c>
      <c r="R197" t="str">
        <f t="shared" si="28"/>
        <v>Summer</v>
      </c>
      <c r="S197" t="str">
        <f t="shared" si="29"/>
        <v>Jan</v>
      </c>
      <c r="T197" t="str">
        <f t="shared" si="30"/>
        <v>Fri</v>
      </c>
      <c r="U197" t="str">
        <f t="shared" si="31"/>
        <v>Work</v>
      </c>
      <c r="V197" t="str">
        <f t="shared" si="32"/>
        <v>Clear</v>
      </c>
      <c r="W197">
        <f t="shared" si="33"/>
        <v>70.167164719999988</v>
      </c>
      <c r="X197">
        <f t="shared" si="34"/>
        <v>76.158236840000001</v>
      </c>
      <c r="Y197">
        <f t="shared" si="35"/>
        <v>13.066977999999999</v>
      </c>
      <c r="Z197">
        <f>VLOOKUP(E197,temp!$A$1:$C$13,3,FALSE)</f>
        <v>79.599999999999994</v>
      </c>
      <c r="AA197">
        <f>VLOOKUP(E197,temp!$A$1:$C$13,2,FALSE)</f>
        <v>74.099999999999994</v>
      </c>
    </row>
    <row r="198" spans="1:27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  <c r="Q198">
        <f t="shared" si="27"/>
        <v>2011</v>
      </c>
      <c r="R198" t="str">
        <f t="shared" si="28"/>
        <v>Summer</v>
      </c>
      <c r="S198" t="str">
        <f t="shared" si="29"/>
        <v>Jan</v>
      </c>
      <c r="T198" t="str">
        <f t="shared" si="30"/>
        <v>Sat</v>
      </c>
      <c r="U198" t="str">
        <f t="shared" si="31"/>
        <v>Weekend</v>
      </c>
      <c r="V198" t="str">
        <f t="shared" si="32"/>
        <v>Clear</v>
      </c>
      <c r="W198">
        <f t="shared" si="33"/>
        <v>72.63683528</v>
      </c>
      <c r="X198">
        <f t="shared" si="34"/>
        <v>77.853616520000003</v>
      </c>
      <c r="Y198">
        <f t="shared" si="35"/>
        <v>14.750572</v>
      </c>
      <c r="Z198">
        <f>VLOOKUP(E198,temp!$A$1:$C$13,3,FALSE)</f>
        <v>79.599999999999994</v>
      </c>
      <c r="AA198">
        <f>VLOOKUP(E198,temp!$A$1:$C$13,2,FALSE)</f>
        <v>74.099999999999994</v>
      </c>
    </row>
    <row r="199" spans="1:27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  <c r="Q199">
        <f t="shared" si="27"/>
        <v>2011</v>
      </c>
      <c r="R199" t="str">
        <f t="shared" si="28"/>
        <v>Summer</v>
      </c>
      <c r="S199" t="str">
        <f t="shared" si="29"/>
        <v>Jan</v>
      </c>
      <c r="T199" t="str">
        <f t="shared" si="30"/>
        <v>Sun</v>
      </c>
      <c r="U199" t="str">
        <f t="shared" si="31"/>
        <v>Weekend</v>
      </c>
      <c r="V199" t="str">
        <f t="shared" si="32"/>
        <v>Clear</v>
      </c>
      <c r="W199">
        <f t="shared" si="33"/>
        <v>76.076635280000005</v>
      </c>
      <c r="X199">
        <f t="shared" si="34"/>
        <v>81.706419320000009</v>
      </c>
      <c r="Y199">
        <f t="shared" si="35"/>
        <v>17.172177999999999</v>
      </c>
      <c r="Z199">
        <f>VLOOKUP(E199,temp!$A$1:$C$13,3,FALSE)</f>
        <v>79.599999999999994</v>
      </c>
      <c r="AA199">
        <f>VLOOKUP(E199,temp!$A$1:$C$13,2,FALSE)</f>
        <v>74.099999999999994</v>
      </c>
    </row>
    <row r="200" spans="1:27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  <c r="Q200">
        <f t="shared" si="27"/>
        <v>2011</v>
      </c>
      <c r="R200" t="str">
        <f t="shared" si="28"/>
        <v>Summer</v>
      </c>
      <c r="S200" t="str">
        <f t="shared" si="29"/>
        <v>Jan</v>
      </c>
      <c r="T200" t="str">
        <f t="shared" si="30"/>
        <v>Mon</v>
      </c>
      <c r="U200" t="str">
        <f t="shared" si="31"/>
        <v>Work</v>
      </c>
      <c r="V200" t="str">
        <f t="shared" si="32"/>
        <v>Clear</v>
      </c>
      <c r="W200">
        <f t="shared" si="33"/>
        <v>78.987235279999993</v>
      </c>
      <c r="X200">
        <f t="shared" si="34"/>
        <v>85.867007000000001</v>
      </c>
      <c r="Y200">
        <f t="shared" si="35"/>
        <v>15.243064</v>
      </c>
      <c r="Z200">
        <f>VLOOKUP(E200,temp!$A$1:$C$13,3,FALSE)</f>
        <v>79.599999999999994</v>
      </c>
      <c r="AA200">
        <f>VLOOKUP(E200,temp!$A$1:$C$13,2,FALSE)</f>
        <v>74.099999999999994</v>
      </c>
    </row>
    <row r="201" spans="1:27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  <c r="Q201">
        <f t="shared" si="27"/>
        <v>2011</v>
      </c>
      <c r="R201" t="str">
        <f t="shared" si="28"/>
        <v>Summer</v>
      </c>
      <c r="S201" t="str">
        <f t="shared" si="29"/>
        <v>Jan</v>
      </c>
      <c r="T201" t="str">
        <f t="shared" si="30"/>
        <v>Tue</v>
      </c>
      <c r="U201" t="str">
        <f t="shared" si="31"/>
        <v>Work</v>
      </c>
      <c r="V201" t="str">
        <f t="shared" si="32"/>
        <v>Clear</v>
      </c>
      <c r="W201">
        <f t="shared" si="33"/>
        <v>82.162435280000011</v>
      </c>
      <c r="X201">
        <f t="shared" si="34"/>
        <v>91.182337160000003</v>
      </c>
      <c r="Y201">
        <f t="shared" si="35"/>
        <v>9.6196000000000002</v>
      </c>
      <c r="Z201">
        <f>VLOOKUP(E201,temp!$A$1:$C$13,3,FALSE)</f>
        <v>79.599999999999994</v>
      </c>
      <c r="AA201">
        <f>VLOOKUP(E201,temp!$A$1:$C$13,2,FALSE)</f>
        <v>74.099999999999994</v>
      </c>
    </row>
    <row r="202" spans="1:27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  <c r="Q202">
        <f t="shared" si="27"/>
        <v>2011</v>
      </c>
      <c r="R202" t="str">
        <f t="shared" si="28"/>
        <v>Summer</v>
      </c>
      <c r="S202" t="str">
        <f t="shared" si="29"/>
        <v>Jan</v>
      </c>
      <c r="T202" t="str">
        <f t="shared" si="30"/>
        <v>Wed</v>
      </c>
      <c r="U202" t="str">
        <f t="shared" si="31"/>
        <v>Work</v>
      </c>
      <c r="V202" t="str">
        <f t="shared" si="32"/>
        <v>Clear</v>
      </c>
      <c r="W202">
        <f t="shared" si="33"/>
        <v>81.280364719999994</v>
      </c>
      <c r="X202">
        <f t="shared" si="34"/>
        <v>91.10557399999999</v>
      </c>
      <c r="Y202">
        <f t="shared" si="35"/>
        <v>8.5119220000000002</v>
      </c>
      <c r="Z202">
        <f>VLOOKUP(E202,temp!$A$1:$C$13,3,FALSE)</f>
        <v>79.599999999999994</v>
      </c>
      <c r="AA202">
        <f>VLOOKUP(E202,temp!$A$1:$C$13,2,FALSE)</f>
        <v>74.099999999999994</v>
      </c>
    </row>
    <row r="203" spans="1:27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  <c r="Q203">
        <f t="shared" si="27"/>
        <v>2011</v>
      </c>
      <c r="R203" t="str">
        <f t="shared" si="28"/>
        <v>Summer</v>
      </c>
      <c r="S203" t="str">
        <f t="shared" si="29"/>
        <v>Jan</v>
      </c>
      <c r="T203" t="str">
        <f t="shared" si="30"/>
        <v>Thu</v>
      </c>
      <c r="U203" t="str">
        <f t="shared" si="31"/>
        <v>Work</v>
      </c>
      <c r="V203" t="str">
        <f t="shared" si="32"/>
        <v>Mist</v>
      </c>
      <c r="W203">
        <f t="shared" si="33"/>
        <v>86.219599999999986</v>
      </c>
      <c r="X203">
        <f t="shared" si="34"/>
        <v>100.81031684</v>
      </c>
      <c r="Y203">
        <f t="shared" si="35"/>
        <v>15.653385999999999</v>
      </c>
      <c r="Z203">
        <f>VLOOKUP(E203,temp!$A$1:$C$13,3,FALSE)</f>
        <v>79.599999999999994</v>
      </c>
      <c r="AA203">
        <f>VLOOKUP(E203,temp!$A$1:$C$13,2,FALSE)</f>
        <v>74.099999999999994</v>
      </c>
    </row>
    <row r="204" spans="1:27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  <c r="Q204">
        <f t="shared" si="27"/>
        <v>2011</v>
      </c>
      <c r="R204" t="str">
        <f t="shared" si="28"/>
        <v>Summer</v>
      </c>
      <c r="S204" t="str">
        <f t="shared" si="29"/>
        <v>Jan</v>
      </c>
      <c r="T204" t="str">
        <f t="shared" si="30"/>
        <v>Fri</v>
      </c>
      <c r="U204" t="str">
        <f t="shared" si="31"/>
        <v>Work</v>
      </c>
      <c r="V204" t="str">
        <f t="shared" si="32"/>
        <v>Clear</v>
      </c>
      <c r="W204">
        <f t="shared" si="33"/>
        <v>89.747564719999986</v>
      </c>
      <c r="X204">
        <f t="shared" si="34"/>
        <v>102.58294784</v>
      </c>
      <c r="Y204">
        <f t="shared" si="35"/>
        <v>9.7845999999999993</v>
      </c>
      <c r="Z204">
        <f>VLOOKUP(E204,temp!$A$1:$C$13,3,FALSE)</f>
        <v>79.599999999999994</v>
      </c>
      <c r="AA204">
        <f>VLOOKUP(E204,temp!$A$1:$C$13,2,FALSE)</f>
        <v>74.099999999999994</v>
      </c>
    </row>
    <row r="205" spans="1:27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  <c r="Q205">
        <f t="shared" si="27"/>
        <v>2011</v>
      </c>
      <c r="R205" t="str">
        <f t="shared" si="28"/>
        <v>Summer</v>
      </c>
      <c r="S205" t="str">
        <f t="shared" si="29"/>
        <v>Jan</v>
      </c>
      <c r="T205" t="str">
        <f t="shared" si="30"/>
        <v>Sat</v>
      </c>
      <c r="U205" t="str">
        <f t="shared" si="31"/>
        <v>Weekend</v>
      </c>
      <c r="V205" t="str">
        <f t="shared" si="32"/>
        <v>Clear</v>
      </c>
      <c r="W205">
        <f t="shared" si="33"/>
        <v>89.835835279999998</v>
      </c>
      <c r="X205">
        <f t="shared" si="34"/>
        <v>98.115185479999994</v>
      </c>
      <c r="Y205">
        <f t="shared" si="35"/>
        <v>9.6605860000000003</v>
      </c>
      <c r="Z205">
        <f>VLOOKUP(E205,temp!$A$1:$C$13,3,FALSE)</f>
        <v>79.599999999999994</v>
      </c>
      <c r="AA205">
        <f>VLOOKUP(E205,temp!$A$1:$C$13,2,FALSE)</f>
        <v>74.099999999999994</v>
      </c>
    </row>
    <row r="206" spans="1:27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  <c r="Q206">
        <f t="shared" si="27"/>
        <v>2011</v>
      </c>
      <c r="R206" t="str">
        <f t="shared" si="28"/>
        <v>Summer</v>
      </c>
      <c r="S206" t="str">
        <f t="shared" si="29"/>
        <v>Jan</v>
      </c>
      <c r="T206" t="str">
        <f t="shared" si="30"/>
        <v>Sun</v>
      </c>
      <c r="U206" t="str">
        <f t="shared" si="31"/>
        <v>Weekend</v>
      </c>
      <c r="V206" t="str">
        <f t="shared" si="32"/>
        <v>Clear</v>
      </c>
      <c r="W206">
        <f t="shared" si="33"/>
        <v>87.807199999999995</v>
      </c>
      <c r="X206">
        <f t="shared" si="34"/>
        <v>96.960931160000001</v>
      </c>
      <c r="Y206">
        <f t="shared" si="35"/>
        <v>12.165286</v>
      </c>
      <c r="Z206">
        <f>VLOOKUP(E206,temp!$A$1:$C$13,3,FALSE)</f>
        <v>79.599999999999994</v>
      </c>
      <c r="AA206">
        <f>VLOOKUP(E206,temp!$A$1:$C$13,2,FALSE)</f>
        <v>74.099999999999994</v>
      </c>
    </row>
    <row r="207" spans="1:27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  <c r="Q207">
        <f t="shared" si="27"/>
        <v>2011</v>
      </c>
      <c r="R207" t="str">
        <f t="shared" si="28"/>
        <v>Summer</v>
      </c>
      <c r="S207" t="str">
        <f t="shared" si="29"/>
        <v>Jan</v>
      </c>
      <c r="T207" t="str">
        <f t="shared" si="30"/>
        <v>Mon</v>
      </c>
      <c r="U207" t="str">
        <f t="shared" si="31"/>
        <v>Work</v>
      </c>
      <c r="V207" t="str">
        <f t="shared" si="32"/>
        <v>Clear</v>
      </c>
      <c r="W207">
        <f t="shared" si="33"/>
        <v>78.634364719999994</v>
      </c>
      <c r="X207">
        <f t="shared" si="34"/>
        <v>87.945714319999993</v>
      </c>
      <c r="Y207">
        <f t="shared" si="35"/>
        <v>6.9933477999999996</v>
      </c>
      <c r="Z207">
        <f>VLOOKUP(E207,temp!$A$1:$C$13,3,FALSE)</f>
        <v>79.599999999999994</v>
      </c>
      <c r="AA207">
        <f>VLOOKUP(E207,temp!$A$1:$C$13,2,FALSE)</f>
        <v>74.099999999999994</v>
      </c>
    </row>
    <row r="208" spans="1:27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  <c r="Q208">
        <f t="shared" si="27"/>
        <v>2011</v>
      </c>
      <c r="R208" t="str">
        <f t="shared" si="28"/>
        <v>Summer</v>
      </c>
      <c r="S208" t="str">
        <f t="shared" si="29"/>
        <v>Jan</v>
      </c>
      <c r="T208" t="str">
        <f t="shared" si="30"/>
        <v>Tue</v>
      </c>
      <c r="U208" t="str">
        <f t="shared" si="31"/>
        <v>Work</v>
      </c>
      <c r="V208" t="str">
        <f t="shared" si="32"/>
        <v>Clear</v>
      </c>
      <c r="W208">
        <f t="shared" si="33"/>
        <v>81.633235279999994</v>
      </c>
      <c r="X208">
        <f t="shared" si="34"/>
        <v>85.01931716</v>
      </c>
      <c r="Y208">
        <f t="shared" si="35"/>
        <v>14.217027999999999</v>
      </c>
      <c r="Z208">
        <f>VLOOKUP(E208,temp!$A$1:$C$13,3,FALSE)</f>
        <v>79.599999999999994</v>
      </c>
      <c r="AA208">
        <f>VLOOKUP(E208,temp!$A$1:$C$13,2,FALSE)</f>
        <v>74.099999999999994</v>
      </c>
    </row>
    <row r="209" spans="1:27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  <c r="Q209">
        <f t="shared" si="27"/>
        <v>2011</v>
      </c>
      <c r="R209" t="str">
        <f t="shared" si="28"/>
        <v>Summer</v>
      </c>
      <c r="S209" t="str">
        <f t="shared" si="29"/>
        <v>Jan</v>
      </c>
      <c r="T209" t="str">
        <f t="shared" si="30"/>
        <v>Wed</v>
      </c>
      <c r="U209" t="str">
        <f t="shared" si="31"/>
        <v>Work</v>
      </c>
      <c r="V209" t="str">
        <f t="shared" si="32"/>
        <v>Clear</v>
      </c>
      <c r="W209">
        <f t="shared" si="33"/>
        <v>81.98599999999999</v>
      </c>
      <c r="X209">
        <f t="shared" si="34"/>
        <v>84.249000679999995</v>
      </c>
      <c r="Y209">
        <f t="shared" si="35"/>
        <v>13.108557999999999</v>
      </c>
      <c r="Z209">
        <f>VLOOKUP(E209,temp!$A$1:$C$13,3,FALSE)</f>
        <v>79.599999999999994</v>
      </c>
      <c r="AA209">
        <f>VLOOKUP(E209,temp!$A$1:$C$13,2,FALSE)</f>
        <v>74.099999999999994</v>
      </c>
    </row>
    <row r="210" spans="1:27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  <c r="Q210">
        <f t="shared" si="27"/>
        <v>2011</v>
      </c>
      <c r="R210" t="str">
        <f t="shared" si="28"/>
        <v>Summer</v>
      </c>
      <c r="S210" t="str">
        <f t="shared" si="29"/>
        <v>Jan</v>
      </c>
      <c r="T210" t="str">
        <f t="shared" si="30"/>
        <v>Thu</v>
      </c>
      <c r="U210" t="str">
        <f t="shared" si="31"/>
        <v>Work</v>
      </c>
      <c r="V210" t="str">
        <f t="shared" si="32"/>
        <v>Clear</v>
      </c>
      <c r="W210">
        <f t="shared" si="33"/>
        <v>82.427035279999998</v>
      </c>
      <c r="X210">
        <f t="shared" si="34"/>
        <v>90.257396</v>
      </c>
      <c r="Y210">
        <f t="shared" si="35"/>
        <v>12.779614</v>
      </c>
      <c r="Z210">
        <f>VLOOKUP(E210,temp!$A$1:$C$13,3,FALSE)</f>
        <v>79.599999999999994</v>
      </c>
      <c r="AA210">
        <f>VLOOKUP(E210,temp!$A$1:$C$13,2,FALSE)</f>
        <v>74.099999999999994</v>
      </c>
    </row>
    <row r="211" spans="1:27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  <c r="Q211">
        <f t="shared" si="27"/>
        <v>2011</v>
      </c>
      <c r="R211" t="str">
        <f t="shared" si="28"/>
        <v>Summer</v>
      </c>
      <c r="S211" t="str">
        <f t="shared" si="29"/>
        <v>Jan</v>
      </c>
      <c r="T211" t="str">
        <f t="shared" si="30"/>
        <v>Fri</v>
      </c>
      <c r="U211" t="str">
        <f t="shared" si="31"/>
        <v>Work</v>
      </c>
      <c r="V211" t="str">
        <f t="shared" si="32"/>
        <v>Clear</v>
      </c>
      <c r="W211">
        <f t="shared" si="33"/>
        <v>88.689164719999994</v>
      </c>
      <c r="X211">
        <f t="shared" si="34"/>
        <v>95.879412680000002</v>
      </c>
      <c r="Y211">
        <f t="shared" si="35"/>
        <v>12.493107999999999</v>
      </c>
      <c r="Z211">
        <f>VLOOKUP(E211,temp!$A$1:$C$13,3,FALSE)</f>
        <v>79.599999999999994</v>
      </c>
      <c r="AA211">
        <f>VLOOKUP(E211,temp!$A$1:$C$13,2,FALSE)</f>
        <v>74.099999999999994</v>
      </c>
    </row>
    <row r="212" spans="1:27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  <c r="Q212">
        <f t="shared" si="27"/>
        <v>2011</v>
      </c>
      <c r="R212" t="str">
        <f t="shared" si="28"/>
        <v>Summer</v>
      </c>
      <c r="S212" t="str">
        <f t="shared" si="29"/>
        <v>Jan</v>
      </c>
      <c r="T212" t="str">
        <f t="shared" si="30"/>
        <v>Sat</v>
      </c>
      <c r="U212" t="str">
        <f t="shared" si="31"/>
        <v>Weekend</v>
      </c>
      <c r="V212" t="str">
        <f t="shared" si="32"/>
        <v>Clear</v>
      </c>
      <c r="W212">
        <f t="shared" si="33"/>
        <v>85.073035279999999</v>
      </c>
      <c r="X212">
        <f t="shared" si="34"/>
        <v>88.870655479999996</v>
      </c>
      <c r="Y212">
        <f t="shared" si="35"/>
        <v>12.123441999999999</v>
      </c>
      <c r="Z212">
        <f>VLOOKUP(E212,temp!$A$1:$C$13,3,FALSE)</f>
        <v>79.599999999999994</v>
      </c>
      <c r="AA212">
        <f>VLOOKUP(E212,temp!$A$1:$C$13,2,FALSE)</f>
        <v>74.099999999999994</v>
      </c>
    </row>
    <row r="213" spans="1:27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  <c r="Q213">
        <f t="shared" si="27"/>
        <v>2011</v>
      </c>
      <c r="R213" t="str">
        <f t="shared" si="28"/>
        <v>Summer</v>
      </c>
      <c r="S213" t="str">
        <f t="shared" si="29"/>
        <v>Jan</v>
      </c>
      <c r="T213" t="str">
        <f t="shared" si="30"/>
        <v>Sun</v>
      </c>
      <c r="U213" t="str">
        <f t="shared" si="31"/>
        <v>Weekend</v>
      </c>
      <c r="V213" t="str">
        <f t="shared" si="32"/>
        <v>Clear</v>
      </c>
      <c r="W213">
        <f t="shared" si="33"/>
        <v>85.249364720000003</v>
      </c>
      <c r="X213">
        <f t="shared" si="34"/>
        <v>89.024303840000002</v>
      </c>
      <c r="Y213">
        <f t="shared" si="35"/>
        <v>11.877657999999998</v>
      </c>
      <c r="Z213">
        <f>VLOOKUP(E213,temp!$A$1:$C$13,3,FALSE)</f>
        <v>79.599999999999994</v>
      </c>
      <c r="AA213">
        <f>VLOOKUP(E213,temp!$A$1:$C$13,2,FALSE)</f>
        <v>74.099999999999994</v>
      </c>
    </row>
    <row r="214" spans="1:27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  <c r="Q214">
        <f t="shared" si="27"/>
        <v>2011</v>
      </c>
      <c r="R214" t="str">
        <f t="shared" si="28"/>
        <v>Summer</v>
      </c>
      <c r="S214" t="str">
        <f t="shared" si="29"/>
        <v>Jan</v>
      </c>
      <c r="T214" t="str">
        <f t="shared" si="30"/>
        <v>Mon</v>
      </c>
      <c r="U214" t="str">
        <f t="shared" si="31"/>
        <v>Work</v>
      </c>
      <c r="V214" t="str">
        <f t="shared" si="32"/>
        <v>Clear</v>
      </c>
      <c r="W214">
        <f t="shared" si="33"/>
        <v>81.633235279999994</v>
      </c>
      <c r="X214">
        <f t="shared" si="34"/>
        <v>85.789755679999999</v>
      </c>
      <c r="Y214">
        <f t="shared" si="35"/>
        <v>11.343322000000001</v>
      </c>
      <c r="Z214">
        <f>VLOOKUP(E214,temp!$A$1:$C$13,3,FALSE)</f>
        <v>78</v>
      </c>
      <c r="AA214">
        <f>VLOOKUP(E214,temp!$A$1:$C$13,2,FALSE)</f>
        <v>72.5</v>
      </c>
    </row>
    <row r="215" spans="1:27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  <c r="Q215">
        <f t="shared" si="27"/>
        <v>2011</v>
      </c>
      <c r="R215" t="str">
        <f t="shared" si="28"/>
        <v>Summer</v>
      </c>
      <c r="S215" t="str">
        <f t="shared" si="29"/>
        <v>Jan</v>
      </c>
      <c r="T215" t="str">
        <f t="shared" si="30"/>
        <v>Tue</v>
      </c>
      <c r="U215" t="str">
        <f t="shared" si="31"/>
        <v>Work</v>
      </c>
      <c r="V215" t="str">
        <f t="shared" si="32"/>
        <v>Clear</v>
      </c>
      <c r="W215">
        <f t="shared" si="33"/>
        <v>82.867964719999989</v>
      </c>
      <c r="X215">
        <f t="shared" si="34"/>
        <v>86.250944839999988</v>
      </c>
      <c r="Y215">
        <f t="shared" si="35"/>
        <v>14.5861</v>
      </c>
      <c r="Z215">
        <f>VLOOKUP(E215,temp!$A$1:$C$13,3,FALSE)</f>
        <v>78</v>
      </c>
      <c r="AA215">
        <f>VLOOKUP(E215,temp!$A$1:$C$13,2,FALSE)</f>
        <v>72.5</v>
      </c>
    </row>
    <row r="216" spans="1:27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  <c r="Q216">
        <f t="shared" si="27"/>
        <v>2011</v>
      </c>
      <c r="R216" t="str">
        <f t="shared" si="28"/>
        <v>Summer</v>
      </c>
      <c r="S216" t="str">
        <f t="shared" si="29"/>
        <v>Jan</v>
      </c>
      <c r="T216" t="str">
        <f t="shared" si="30"/>
        <v>Wed</v>
      </c>
      <c r="U216" t="str">
        <f t="shared" si="31"/>
        <v>Work</v>
      </c>
      <c r="V216" t="str">
        <f t="shared" si="32"/>
        <v>Mist</v>
      </c>
      <c r="W216">
        <f t="shared" si="33"/>
        <v>77.399635279999984</v>
      </c>
      <c r="X216">
        <f t="shared" si="34"/>
        <v>82.939511479999993</v>
      </c>
      <c r="Y216">
        <f t="shared" si="35"/>
        <v>9.9484780000000015</v>
      </c>
      <c r="Z216">
        <f>VLOOKUP(E216,temp!$A$1:$C$13,3,FALSE)</f>
        <v>78</v>
      </c>
      <c r="AA216">
        <f>VLOOKUP(E216,temp!$A$1:$C$13,2,FALSE)</f>
        <v>72.5</v>
      </c>
    </row>
    <row r="217" spans="1:27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  <c r="Q217">
        <f t="shared" si="27"/>
        <v>2011</v>
      </c>
      <c r="R217" t="str">
        <f t="shared" si="28"/>
        <v>Summer</v>
      </c>
      <c r="S217" t="str">
        <f t="shared" si="29"/>
        <v>Jan</v>
      </c>
      <c r="T217" t="str">
        <f t="shared" si="30"/>
        <v>Thu</v>
      </c>
      <c r="U217" t="str">
        <f t="shared" si="31"/>
        <v>Work</v>
      </c>
      <c r="V217" t="str">
        <f t="shared" si="32"/>
        <v>Mist</v>
      </c>
      <c r="W217">
        <f t="shared" si="33"/>
        <v>75.106399999999994</v>
      </c>
      <c r="X217">
        <f t="shared" si="34"/>
        <v>81.090727520000002</v>
      </c>
      <c r="Y217">
        <f t="shared" si="35"/>
        <v>14.011899999999999</v>
      </c>
      <c r="Z217">
        <f>VLOOKUP(E217,temp!$A$1:$C$13,3,FALSE)</f>
        <v>78</v>
      </c>
      <c r="AA217">
        <f>VLOOKUP(E217,temp!$A$1:$C$13,2,FALSE)</f>
        <v>72.5</v>
      </c>
    </row>
    <row r="218" spans="1:27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  <c r="Q218">
        <f t="shared" si="27"/>
        <v>2011</v>
      </c>
      <c r="R218" t="str">
        <f t="shared" si="28"/>
        <v>Summer</v>
      </c>
      <c r="S218" t="str">
        <f t="shared" si="29"/>
        <v>Jan</v>
      </c>
      <c r="T218" t="str">
        <f t="shared" si="30"/>
        <v>Fri</v>
      </c>
      <c r="U218" t="str">
        <f t="shared" si="31"/>
        <v>Work</v>
      </c>
      <c r="V218" t="str">
        <f t="shared" si="32"/>
        <v>Clear</v>
      </c>
      <c r="W218">
        <f t="shared" si="33"/>
        <v>75.194564720000002</v>
      </c>
      <c r="X218">
        <f t="shared" si="34"/>
        <v>80.087436679999996</v>
      </c>
      <c r="Y218">
        <f t="shared" si="35"/>
        <v>13.189935999999999</v>
      </c>
      <c r="Z218">
        <f>VLOOKUP(E218,temp!$A$1:$C$13,3,FALSE)</f>
        <v>78</v>
      </c>
      <c r="AA218">
        <f>VLOOKUP(E218,temp!$A$1:$C$13,2,FALSE)</f>
        <v>72.5</v>
      </c>
    </row>
    <row r="219" spans="1:27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  <c r="Q219">
        <f t="shared" si="27"/>
        <v>2011</v>
      </c>
      <c r="R219" t="str">
        <f t="shared" si="28"/>
        <v>Summer</v>
      </c>
      <c r="S219" t="str">
        <f t="shared" si="29"/>
        <v>Jan</v>
      </c>
      <c r="T219" t="str">
        <f t="shared" si="30"/>
        <v>Sat</v>
      </c>
      <c r="U219" t="str">
        <f t="shared" si="31"/>
        <v>Weekend</v>
      </c>
      <c r="V219" t="str">
        <f t="shared" si="32"/>
        <v>Mist</v>
      </c>
      <c r="W219">
        <f t="shared" si="33"/>
        <v>75.812035280000003</v>
      </c>
      <c r="X219">
        <f t="shared" si="34"/>
        <v>82.47783416</v>
      </c>
      <c r="Y219">
        <f t="shared" si="35"/>
        <v>16.064500000000002</v>
      </c>
      <c r="Z219">
        <f>VLOOKUP(E219,temp!$A$1:$C$13,3,FALSE)</f>
        <v>78</v>
      </c>
      <c r="AA219">
        <f>VLOOKUP(E219,temp!$A$1:$C$13,2,FALSE)</f>
        <v>72.5</v>
      </c>
    </row>
    <row r="220" spans="1:27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  <c r="Q220">
        <f t="shared" si="27"/>
        <v>2011</v>
      </c>
      <c r="R220" t="str">
        <f t="shared" si="28"/>
        <v>Summer</v>
      </c>
      <c r="S220" t="str">
        <f t="shared" si="29"/>
        <v>Jan</v>
      </c>
      <c r="T220" t="str">
        <f t="shared" si="30"/>
        <v>Sun</v>
      </c>
      <c r="U220" t="str">
        <f t="shared" si="31"/>
        <v>Weekend</v>
      </c>
      <c r="V220" t="str">
        <f t="shared" si="32"/>
        <v>Clear</v>
      </c>
      <c r="W220">
        <f t="shared" si="33"/>
        <v>78.546199999999999</v>
      </c>
      <c r="X220">
        <f t="shared" si="34"/>
        <v>87.254235679999994</v>
      </c>
      <c r="Y220">
        <f t="shared" si="35"/>
        <v>14.298142</v>
      </c>
      <c r="Z220">
        <f>VLOOKUP(E220,temp!$A$1:$C$13,3,FALSE)</f>
        <v>78</v>
      </c>
      <c r="AA220">
        <f>VLOOKUP(E220,temp!$A$1:$C$13,2,FALSE)</f>
        <v>72.5</v>
      </c>
    </row>
    <row r="221" spans="1:27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  <c r="Q221">
        <f t="shared" si="27"/>
        <v>2011</v>
      </c>
      <c r="R221" t="str">
        <f t="shared" si="28"/>
        <v>Summer</v>
      </c>
      <c r="S221" t="str">
        <f t="shared" si="29"/>
        <v>Jan</v>
      </c>
      <c r="T221" t="str">
        <f t="shared" si="30"/>
        <v>Mon</v>
      </c>
      <c r="U221" t="str">
        <f t="shared" si="31"/>
        <v>Work</v>
      </c>
      <c r="V221" t="str">
        <f t="shared" si="32"/>
        <v>Clear</v>
      </c>
      <c r="W221">
        <f t="shared" si="33"/>
        <v>80.927599999999998</v>
      </c>
      <c r="X221">
        <f t="shared" si="34"/>
        <v>85.788657319999999</v>
      </c>
      <c r="Y221">
        <f t="shared" si="35"/>
        <v>13.68355</v>
      </c>
      <c r="Z221">
        <f>VLOOKUP(E221,temp!$A$1:$C$13,3,FALSE)</f>
        <v>78</v>
      </c>
      <c r="AA221">
        <f>VLOOKUP(E221,temp!$A$1:$C$13,2,FALSE)</f>
        <v>72.5</v>
      </c>
    </row>
    <row r="222" spans="1:27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  <c r="Q222">
        <f t="shared" si="27"/>
        <v>2011</v>
      </c>
      <c r="R222" t="str">
        <f t="shared" si="28"/>
        <v>Summer</v>
      </c>
      <c r="S222" t="str">
        <f t="shared" si="29"/>
        <v>Jan</v>
      </c>
      <c r="T222" t="str">
        <f t="shared" si="30"/>
        <v>Tue</v>
      </c>
      <c r="U222" t="str">
        <f t="shared" si="31"/>
        <v>Work</v>
      </c>
      <c r="V222" t="str">
        <f t="shared" si="32"/>
        <v>Clear</v>
      </c>
      <c r="W222">
        <f t="shared" si="33"/>
        <v>81.98599999999999</v>
      </c>
      <c r="X222">
        <f t="shared" si="34"/>
        <v>88.331726840000002</v>
      </c>
      <c r="Y222">
        <f t="shared" si="35"/>
        <v>10.973986</v>
      </c>
      <c r="Z222">
        <f>VLOOKUP(E222,temp!$A$1:$C$13,3,FALSE)</f>
        <v>78</v>
      </c>
      <c r="AA222">
        <f>VLOOKUP(E222,temp!$A$1:$C$13,2,FALSE)</f>
        <v>72.5</v>
      </c>
    </row>
    <row r="223" spans="1:27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  <c r="Q223">
        <f t="shared" si="27"/>
        <v>2011</v>
      </c>
      <c r="R223" t="str">
        <f t="shared" si="28"/>
        <v>Summer</v>
      </c>
      <c r="S223" t="str">
        <f t="shared" si="29"/>
        <v>Jan</v>
      </c>
      <c r="T223" t="str">
        <f t="shared" si="30"/>
        <v>Wed</v>
      </c>
      <c r="U223" t="str">
        <f t="shared" si="31"/>
        <v>Work</v>
      </c>
      <c r="V223" t="str">
        <f t="shared" si="32"/>
        <v>Clear</v>
      </c>
      <c r="W223">
        <f t="shared" si="33"/>
        <v>81.104035280000005</v>
      </c>
      <c r="X223">
        <f t="shared" si="34"/>
        <v>83.555325320000009</v>
      </c>
      <c r="Y223">
        <f t="shared" si="35"/>
        <v>14.217027999999999</v>
      </c>
      <c r="Z223">
        <f>VLOOKUP(E223,temp!$A$1:$C$13,3,FALSE)</f>
        <v>78</v>
      </c>
      <c r="AA223">
        <f>VLOOKUP(E223,temp!$A$1:$C$13,2,FALSE)</f>
        <v>72.5</v>
      </c>
    </row>
    <row r="224" spans="1:27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  <c r="Q224">
        <f t="shared" si="27"/>
        <v>2011</v>
      </c>
      <c r="R224" t="str">
        <f t="shared" si="28"/>
        <v>Summer</v>
      </c>
      <c r="S224" t="str">
        <f t="shared" si="29"/>
        <v>Jan</v>
      </c>
      <c r="T224" t="str">
        <f t="shared" si="30"/>
        <v>Thu</v>
      </c>
      <c r="U224" t="str">
        <f t="shared" si="31"/>
        <v>Work</v>
      </c>
      <c r="V224" t="str">
        <f t="shared" si="32"/>
        <v>Clear</v>
      </c>
      <c r="W224">
        <f t="shared" si="33"/>
        <v>75.900199999999998</v>
      </c>
      <c r="X224">
        <f t="shared" si="34"/>
        <v>79.471622839999995</v>
      </c>
      <c r="Y224">
        <f t="shared" si="35"/>
        <v>11.876536</v>
      </c>
      <c r="Z224">
        <f>VLOOKUP(E224,temp!$A$1:$C$13,3,FALSE)</f>
        <v>78</v>
      </c>
      <c r="AA224">
        <f>VLOOKUP(E224,temp!$A$1:$C$13,2,FALSE)</f>
        <v>72.5</v>
      </c>
    </row>
    <row r="225" spans="1:27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  <c r="Q225">
        <f t="shared" si="27"/>
        <v>2011</v>
      </c>
      <c r="R225" t="str">
        <f t="shared" si="28"/>
        <v>Summer</v>
      </c>
      <c r="S225" t="str">
        <f t="shared" si="29"/>
        <v>Jan</v>
      </c>
      <c r="T225" t="str">
        <f t="shared" si="30"/>
        <v>Fri</v>
      </c>
      <c r="U225" t="str">
        <f t="shared" si="31"/>
        <v>Work</v>
      </c>
      <c r="V225" t="str">
        <f t="shared" si="32"/>
        <v>Clear</v>
      </c>
      <c r="W225">
        <f t="shared" si="33"/>
        <v>74.929964719999987</v>
      </c>
      <c r="X225">
        <f t="shared" si="34"/>
        <v>79.779285679999987</v>
      </c>
      <c r="Y225">
        <f t="shared" si="35"/>
        <v>9.2909860000000002</v>
      </c>
      <c r="Z225">
        <f>VLOOKUP(E225,temp!$A$1:$C$13,3,FALSE)</f>
        <v>78</v>
      </c>
      <c r="AA225">
        <f>VLOOKUP(E225,temp!$A$1:$C$13,2,FALSE)</f>
        <v>72.5</v>
      </c>
    </row>
    <row r="226" spans="1:27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  <c r="Q226">
        <f t="shared" si="27"/>
        <v>2011</v>
      </c>
      <c r="R226" t="str">
        <f t="shared" si="28"/>
        <v>Summer</v>
      </c>
      <c r="S226" t="str">
        <f t="shared" si="29"/>
        <v>Jan</v>
      </c>
      <c r="T226" t="str">
        <f t="shared" si="30"/>
        <v>Sat</v>
      </c>
      <c r="U226" t="str">
        <f t="shared" si="31"/>
        <v>Weekend</v>
      </c>
      <c r="V226" t="str">
        <f t="shared" si="32"/>
        <v>Mist</v>
      </c>
      <c r="W226">
        <f t="shared" si="33"/>
        <v>72.548564720000002</v>
      </c>
      <c r="X226">
        <f t="shared" si="34"/>
        <v>78.780510319999991</v>
      </c>
      <c r="Y226">
        <f t="shared" si="35"/>
        <v>14.955964</v>
      </c>
      <c r="Z226">
        <f>VLOOKUP(E226,temp!$A$1:$C$13,3,FALSE)</f>
        <v>78</v>
      </c>
      <c r="AA226">
        <f>VLOOKUP(E226,temp!$A$1:$C$13,2,FALSE)</f>
        <v>72.5</v>
      </c>
    </row>
    <row r="227" spans="1:27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  <c r="Q227">
        <f t="shared" si="27"/>
        <v>2011</v>
      </c>
      <c r="R227" t="str">
        <f t="shared" si="28"/>
        <v>Summer</v>
      </c>
      <c r="S227" t="str">
        <f t="shared" si="29"/>
        <v>Jan</v>
      </c>
      <c r="T227" t="str">
        <f t="shared" si="30"/>
        <v>Sun</v>
      </c>
      <c r="U227" t="str">
        <f t="shared" si="31"/>
        <v>Weekend</v>
      </c>
      <c r="V227" t="str">
        <f t="shared" si="32"/>
        <v>Mist</v>
      </c>
      <c r="W227">
        <f t="shared" si="33"/>
        <v>71.578435279999994</v>
      </c>
      <c r="X227">
        <f t="shared" si="34"/>
        <v>76.160311520000008</v>
      </c>
      <c r="Y227">
        <f t="shared" si="35"/>
        <v>15.693778</v>
      </c>
      <c r="Z227">
        <f>VLOOKUP(E227,temp!$A$1:$C$13,3,FALSE)</f>
        <v>78</v>
      </c>
      <c r="AA227">
        <f>VLOOKUP(E227,temp!$A$1:$C$13,2,FALSE)</f>
        <v>72.5</v>
      </c>
    </row>
    <row r="228" spans="1:27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  <c r="Q228">
        <f t="shared" si="27"/>
        <v>2011</v>
      </c>
      <c r="R228" t="str">
        <f t="shared" si="28"/>
        <v>Summer</v>
      </c>
      <c r="S228" t="str">
        <f t="shared" si="29"/>
        <v>Jan</v>
      </c>
      <c r="T228" t="str">
        <f t="shared" si="30"/>
        <v>Mon</v>
      </c>
      <c r="U228" t="str">
        <f t="shared" si="31"/>
        <v>Work</v>
      </c>
      <c r="V228" t="str">
        <f t="shared" si="32"/>
        <v>Clear</v>
      </c>
      <c r="W228">
        <f t="shared" si="33"/>
        <v>70.431764720000004</v>
      </c>
      <c r="X228">
        <f t="shared" si="34"/>
        <v>75.157020680000002</v>
      </c>
      <c r="Y228">
        <f t="shared" si="35"/>
        <v>14.790964000000001</v>
      </c>
      <c r="Z228">
        <f>VLOOKUP(E228,temp!$A$1:$C$13,3,FALSE)</f>
        <v>78</v>
      </c>
      <c r="AA228">
        <f>VLOOKUP(E228,temp!$A$1:$C$13,2,FALSE)</f>
        <v>72.5</v>
      </c>
    </row>
    <row r="229" spans="1:27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  <c r="Q229">
        <f t="shared" si="27"/>
        <v>2011</v>
      </c>
      <c r="R229" t="str">
        <f t="shared" si="28"/>
        <v>Summer</v>
      </c>
      <c r="S229" t="str">
        <f t="shared" si="29"/>
        <v>Jan</v>
      </c>
      <c r="T229" t="str">
        <f t="shared" si="30"/>
        <v>Tue</v>
      </c>
      <c r="U229" t="str">
        <f t="shared" si="31"/>
        <v>Work</v>
      </c>
      <c r="V229" t="str">
        <f t="shared" si="32"/>
        <v>Clear</v>
      </c>
      <c r="W229">
        <f t="shared" si="33"/>
        <v>74.136164720000011</v>
      </c>
      <c r="X229">
        <f t="shared" si="34"/>
        <v>78.777947479999995</v>
      </c>
      <c r="Y229">
        <f t="shared" si="35"/>
        <v>16.597714</v>
      </c>
      <c r="Z229">
        <f>VLOOKUP(E229,temp!$A$1:$C$13,3,FALSE)</f>
        <v>78</v>
      </c>
      <c r="AA229">
        <f>VLOOKUP(E229,temp!$A$1:$C$13,2,FALSE)</f>
        <v>72.5</v>
      </c>
    </row>
    <row r="230" spans="1:27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  <c r="Q230">
        <f t="shared" si="27"/>
        <v>2011</v>
      </c>
      <c r="R230" t="str">
        <f t="shared" si="28"/>
        <v>Summer</v>
      </c>
      <c r="S230" t="str">
        <f t="shared" si="29"/>
        <v>Jan</v>
      </c>
      <c r="T230" t="str">
        <f t="shared" si="30"/>
        <v>Wed</v>
      </c>
      <c r="U230" t="str">
        <f t="shared" si="31"/>
        <v>Work</v>
      </c>
      <c r="V230" t="str">
        <f t="shared" si="32"/>
        <v>Clear</v>
      </c>
      <c r="W230">
        <f t="shared" si="33"/>
        <v>76.517564719999996</v>
      </c>
      <c r="X230">
        <f t="shared" si="34"/>
        <v>81.320528839999994</v>
      </c>
      <c r="Y230">
        <f t="shared" si="35"/>
        <v>10.482021999999999</v>
      </c>
      <c r="Z230">
        <f>VLOOKUP(E230,temp!$A$1:$C$13,3,FALSE)</f>
        <v>78</v>
      </c>
      <c r="AA230">
        <f>VLOOKUP(E230,temp!$A$1:$C$13,2,FALSE)</f>
        <v>72.5</v>
      </c>
    </row>
    <row r="231" spans="1:27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  <c r="Q231">
        <f t="shared" si="27"/>
        <v>2011</v>
      </c>
      <c r="R231" t="str">
        <f t="shared" si="28"/>
        <v>Summer</v>
      </c>
      <c r="S231" t="str">
        <f t="shared" si="29"/>
        <v>Jan</v>
      </c>
      <c r="T231" t="str">
        <f t="shared" si="30"/>
        <v>Thu</v>
      </c>
      <c r="U231" t="str">
        <f t="shared" si="31"/>
        <v>Work</v>
      </c>
      <c r="V231" t="str">
        <f t="shared" si="32"/>
        <v>Clear</v>
      </c>
      <c r="W231">
        <f t="shared" si="33"/>
        <v>75.28283528</v>
      </c>
      <c r="X231">
        <f t="shared" si="34"/>
        <v>80.781966319999995</v>
      </c>
      <c r="Y231">
        <f t="shared" si="35"/>
        <v>16.391728000000001</v>
      </c>
      <c r="Z231">
        <f>VLOOKUP(E231,temp!$A$1:$C$13,3,FALSE)</f>
        <v>78</v>
      </c>
      <c r="AA231">
        <f>VLOOKUP(E231,temp!$A$1:$C$13,2,FALSE)</f>
        <v>72.5</v>
      </c>
    </row>
    <row r="232" spans="1:27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  <c r="Q232">
        <f t="shared" si="27"/>
        <v>2011</v>
      </c>
      <c r="R232" t="str">
        <f t="shared" si="28"/>
        <v>Summer</v>
      </c>
      <c r="S232" t="str">
        <f t="shared" si="29"/>
        <v>Jan</v>
      </c>
      <c r="T232" t="str">
        <f t="shared" si="30"/>
        <v>Fri</v>
      </c>
      <c r="U232" t="str">
        <f t="shared" si="31"/>
        <v>Work</v>
      </c>
      <c r="V232" t="str">
        <f t="shared" si="32"/>
        <v>Mist</v>
      </c>
      <c r="W232">
        <f t="shared" si="33"/>
        <v>72.460399999999993</v>
      </c>
      <c r="X232">
        <f t="shared" si="34"/>
        <v>77.238290840000005</v>
      </c>
      <c r="Y232">
        <f t="shared" si="35"/>
        <v>10.194327999999999</v>
      </c>
      <c r="Z232">
        <f>VLOOKUP(E232,temp!$A$1:$C$13,3,FALSE)</f>
        <v>78</v>
      </c>
      <c r="AA232">
        <f>VLOOKUP(E232,temp!$A$1:$C$13,2,FALSE)</f>
        <v>72.5</v>
      </c>
    </row>
    <row r="233" spans="1:27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  <c r="Q233">
        <f t="shared" si="27"/>
        <v>2011</v>
      </c>
      <c r="R233" t="str">
        <f t="shared" si="28"/>
        <v>Summer</v>
      </c>
      <c r="S233" t="str">
        <f t="shared" si="29"/>
        <v>Jan</v>
      </c>
      <c r="T233" t="str">
        <f t="shared" si="30"/>
        <v>Sat</v>
      </c>
      <c r="U233" t="str">
        <f t="shared" si="31"/>
        <v>Weekend</v>
      </c>
      <c r="V233" t="str">
        <f t="shared" si="32"/>
        <v>Clear</v>
      </c>
      <c r="W233">
        <f t="shared" si="33"/>
        <v>73.7834</v>
      </c>
      <c r="X233">
        <f t="shared" si="34"/>
        <v>79.16347184</v>
      </c>
      <c r="Y233">
        <f t="shared" si="35"/>
        <v>7.8948220000000005</v>
      </c>
      <c r="Z233">
        <f>VLOOKUP(E233,temp!$A$1:$C$13,3,FALSE)</f>
        <v>78</v>
      </c>
      <c r="AA233">
        <f>VLOOKUP(E233,temp!$A$1:$C$13,2,FALSE)</f>
        <v>72.5</v>
      </c>
    </row>
    <row r="234" spans="1:27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  <c r="Q234">
        <f t="shared" si="27"/>
        <v>2011</v>
      </c>
      <c r="R234" t="str">
        <f t="shared" si="28"/>
        <v>Summer</v>
      </c>
      <c r="S234" t="str">
        <f t="shared" si="29"/>
        <v>Jan</v>
      </c>
      <c r="T234" t="str">
        <f t="shared" si="30"/>
        <v>Sun</v>
      </c>
      <c r="U234" t="str">
        <f t="shared" si="31"/>
        <v>Weekend</v>
      </c>
      <c r="V234" t="str">
        <f t="shared" si="32"/>
        <v>Clear</v>
      </c>
      <c r="W234">
        <f t="shared" si="33"/>
        <v>75.194564720000002</v>
      </c>
      <c r="X234">
        <f t="shared" si="34"/>
        <v>82.401071000000002</v>
      </c>
      <c r="Y234">
        <f t="shared" si="35"/>
        <v>17.417764000000002</v>
      </c>
      <c r="Z234">
        <f>VLOOKUP(E234,temp!$A$1:$C$13,3,FALSE)</f>
        <v>78</v>
      </c>
      <c r="AA234">
        <f>VLOOKUP(E234,temp!$A$1:$C$13,2,FALSE)</f>
        <v>72.5</v>
      </c>
    </row>
    <row r="235" spans="1:27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  <c r="Q235">
        <f t="shared" si="27"/>
        <v>2011</v>
      </c>
      <c r="R235" t="str">
        <f t="shared" si="28"/>
        <v>Summer</v>
      </c>
      <c r="S235" t="str">
        <f t="shared" si="29"/>
        <v>Jan</v>
      </c>
      <c r="T235" t="str">
        <f t="shared" si="30"/>
        <v>Mon</v>
      </c>
      <c r="U235" t="str">
        <f t="shared" si="31"/>
        <v>Work</v>
      </c>
      <c r="V235" t="str">
        <f t="shared" si="32"/>
        <v>Clear</v>
      </c>
      <c r="W235">
        <f t="shared" si="33"/>
        <v>73.166035280000003</v>
      </c>
      <c r="X235">
        <f t="shared" si="34"/>
        <v>77.852518160000002</v>
      </c>
      <c r="Y235">
        <f t="shared" si="35"/>
        <v>19.265499999999999</v>
      </c>
      <c r="Z235">
        <f>VLOOKUP(E235,temp!$A$1:$C$13,3,FALSE)</f>
        <v>78</v>
      </c>
      <c r="AA235">
        <f>VLOOKUP(E235,temp!$A$1:$C$13,2,FALSE)</f>
        <v>72.5</v>
      </c>
    </row>
    <row r="236" spans="1:27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  <c r="Q236">
        <f t="shared" si="27"/>
        <v>2011</v>
      </c>
      <c r="R236" t="str">
        <f t="shared" si="28"/>
        <v>Summer</v>
      </c>
      <c r="S236" t="str">
        <f t="shared" si="29"/>
        <v>Jan</v>
      </c>
      <c r="T236" t="str">
        <f t="shared" si="30"/>
        <v>Tue</v>
      </c>
      <c r="U236" t="str">
        <f t="shared" si="31"/>
        <v>Work</v>
      </c>
      <c r="V236" t="str">
        <f t="shared" si="32"/>
        <v>Clear</v>
      </c>
      <c r="W236">
        <f t="shared" si="33"/>
        <v>67.785764719999989</v>
      </c>
      <c r="X236">
        <f t="shared" si="34"/>
        <v>73.924416679999993</v>
      </c>
      <c r="Y236">
        <f t="shared" si="35"/>
        <v>10.686358</v>
      </c>
      <c r="Z236">
        <f>VLOOKUP(E236,temp!$A$1:$C$13,3,FALSE)</f>
        <v>78</v>
      </c>
      <c r="AA236">
        <f>VLOOKUP(E236,temp!$A$1:$C$13,2,FALSE)</f>
        <v>72.5</v>
      </c>
    </row>
    <row r="237" spans="1:27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  <c r="Q237">
        <f t="shared" si="27"/>
        <v>2011</v>
      </c>
      <c r="R237" t="str">
        <f t="shared" si="28"/>
        <v>Summer</v>
      </c>
      <c r="S237" t="str">
        <f t="shared" si="29"/>
        <v>Jan</v>
      </c>
      <c r="T237" t="str">
        <f t="shared" si="30"/>
        <v>Wed</v>
      </c>
      <c r="U237" t="str">
        <f t="shared" si="31"/>
        <v>Work</v>
      </c>
      <c r="V237" t="str">
        <f t="shared" si="32"/>
        <v>Clear</v>
      </c>
      <c r="W237">
        <f t="shared" si="33"/>
        <v>71.225564719999994</v>
      </c>
      <c r="X237">
        <f t="shared" si="34"/>
        <v>76.929651680000006</v>
      </c>
      <c r="Y237">
        <f t="shared" si="35"/>
        <v>17.705127999999998</v>
      </c>
      <c r="Z237">
        <f>VLOOKUP(E237,temp!$A$1:$C$13,3,FALSE)</f>
        <v>78</v>
      </c>
      <c r="AA237">
        <f>VLOOKUP(E237,temp!$A$1:$C$13,2,FALSE)</f>
        <v>72.5</v>
      </c>
    </row>
    <row r="238" spans="1:27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  <c r="Q238">
        <f t="shared" si="27"/>
        <v>2011</v>
      </c>
      <c r="R238" t="str">
        <f t="shared" si="28"/>
        <v>Summer</v>
      </c>
      <c r="S238" t="str">
        <f t="shared" si="29"/>
        <v>Jan</v>
      </c>
      <c r="T238" t="str">
        <f t="shared" si="30"/>
        <v>Thu</v>
      </c>
      <c r="U238" t="str">
        <f t="shared" si="31"/>
        <v>Work</v>
      </c>
      <c r="V238" t="str">
        <f t="shared" si="32"/>
        <v>Mist</v>
      </c>
      <c r="W238">
        <f t="shared" si="33"/>
        <v>72.372235279999984</v>
      </c>
      <c r="X238">
        <f t="shared" si="34"/>
        <v>78.780022159999987</v>
      </c>
      <c r="Y238">
        <f t="shared" si="35"/>
        <v>14.914978</v>
      </c>
      <c r="Z238">
        <f>VLOOKUP(E238,temp!$A$1:$C$13,3,FALSE)</f>
        <v>78</v>
      </c>
      <c r="AA238">
        <f>VLOOKUP(E238,temp!$A$1:$C$13,2,FALSE)</f>
        <v>72.5</v>
      </c>
    </row>
    <row r="239" spans="1:27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  <c r="Q239">
        <f t="shared" si="27"/>
        <v>2011</v>
      </c>
      <c r="R239" t="str">
        <f t="shared" si="28"/>
        <v>Summer</v>
      </c>
      <c r="S239" t="str">
        <f t="shared" si="29"/>
        <v>Jan</v>
      </c>
      <c r="T239" t="str">
        <f t="shared" si="30"/>
        <v>Fri</v>
      </c>
      <c r="U239" t="str">
        <f t="shared" si="31"/>
        <v>Work</v>
      </c>
      <c r="V239" t="str">
        <f t="shared" si="32"/>
        <v>Clear</v>
      </c>
      <c r="W239">
        <f t="shared" si="33"/>
        <v>74.048000000000002</v>
      </c>
      <c r="X239">
        <f t="shared" si="34"/>
        <v>80.47381532</v>
      </c>
      <c r="Y239">
        <f t="shared" si="35"/>
        <v>6.541525</v>
      </c>
      <c r="Z239">
        <f>VLOOKUP(E239,temp!$A$1:$C$13,3,FALSE)</f>
        <v>78</v>
      </c>
      <c r="AA239">
        <f>VLOOKUP(E239,temp!$A$1:$C$13,2,FALSE)</f>
        <v>72.5</v>
      </c>
    </row>
    <row r="240" spans="1:27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  <c r="Q240">
        <f t="shared" si="27"/>
        <v>2011</v>
      </c>
      <c r="R240" t="str">
        <f t="shared" si="28"/>
        <v>Summer</v>
      </c>
      <c r="S240" t="str">
        <f t="shared" si="29"/>
        <v>Jan</v>
      </c>
      <c r="T240" t="str">
        <f t="shared" si="30"/>
        <v>Sat</v>
      </c>
      <c r="U240" t="str">
        <f t="shared" si="31"/>
        <v>Weekend</v>
      </c>
      <c r="V240" t="str">
        <f t="shared" si="32"/>
        <v>Mist</v>
      </c>
      <c r="W240">
        <f t="shared" si="33"/>
        <v>71.931200000000004</v>
      </c>
      <c r="X240">
        <f t="shared" si="34"/>
        <v>77.52325424</v>
      </c>
      <c r="Y240">
        <f t="shared" si="35"/>
        <v>25.790721999999999</v>
      </c>
      <c r="Z240">
        <f>VLOOKUP(E240,temp!$A$1:$C$13,3,FALSE)</f>
        <v>78</v>
      </c>
      <c r="AA240">
        <f>VLOOKUP(E240,temp!$A$1:$C$13,2,FALSE)</f>
        <v>72.5</v>
      </c>
    </row>
    <row r="241" spans="1:27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  <c r="Q241">
        <f t="shared" si="27"/>
        <v>2011</v>
      </c>
      <c r="R241" t="str">
        <f t="shared" si="28"/>
        <v>Summer</v>
      </c>
      <c r="S241" t="str">
        <f t="shared" si="29"/>
        <v>Jan</v>
      </c>
      <c r="T241" t="str">
        <f t="shared" si="30"/>
        <v>Sun</v>
      </c>
      <c r="U241" t="str">
        <f t="shared" si="31"/>
        <v>Weekend</v>
      </c>
      <c r="V241" t="str">
        <f t="shared" si="32"/>
        <v>Clear</v>
      </c>
      <c r="W241">
        <f t="shared" si="33"/>
        <v>74.795124559999991</v>
      </c>
      <c r="X241">
        <f t="shared" si="34"/>
        <v>79.036916359999992</v>
      </c>
      <c r="Y241">
        <f t="shared" si="35"/>
        <v>21.107494000000003</v>
      </c>
      <c r="Z241">
        <f>VLOOKUP(E241,temp!$A$1:$C$13,3,FALSE)</f>
        <v>78</v>
      </c>
      <c r="AA241">
        <f>VLOOKUP(E241,temp!$A$1:$C$13,2,FALSE)</f>
        <v>72.5</v>
      </c>
    </row>
    <row r="242" spans="1:27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  <c r="Q242">
        <f t="shared" si="27"/>
        <v>2011</v>
      </c>
      <c r="R242" t="str">
        <f t="shared" si="28"/>
        <v>Summer</v>
      </c>
      <c r="S242" t="str">
        <f t="shared" si="29"/>
        <v>Jan</v>
      </c>
      <c r="T242" t="str">
        <f t="shared" si="30"/>
        <v>Mon</v>
      </c>
      <c r="U242" t="str">
        <f t="shared" si="31"/>
        <v>Work</v>
      </c>
      <c r="V242" t="str">
        <f t="shared" si="32"/>
        <v>Clear</v>
      </c>
      <c r="W242">
        <f t="shared" si="33"/>
        <v>67.344835279999984</v>
      </c>
      <c r="X242">
        <f t="shared" si="34"/>
        <v>74.155194319999993</v>
      </c>
      <c r="Y242">
        <f t="shared" si="35"/>
        <v>11.548449999999999</v>
      </c>
      <c r="Z242">
        <f>VLOOKUP(E242,temp!$A$1:$C$13,3,FALSE)</f>
        <v>78</v>
      </c>
      <c r="AA242">
        <f>VLOOKUP(E242,temp!$A$1:$C$13,2,FALSE)</f>
        <v>72.5</v>
      </c>
    </row>
    <row r="243" spans="1:27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  <c r="Q243">
        <f t="shared" si="27"/>
        <v>2011</v>
      </c>
      <c r="R243" t="str">
        <f t="shared" si="28"/>
        <v>Summer</v>
      </c>
      <c r="S243" t="str">
        <f t="shared" si="29"/>
        <v>Jan</v>
      </c>
      <c r="T243" t="str">
        <f t="shared" si="30"/>
        <v>Tue</v>
      </c>
      <c r="U243" t="str">
        <f t="shared" si="31"/>
        <v>Work</v>
      </c>
      <c r="V243" t="str">
        <f t="shared" si="32"/>
        <v>Clear</v>
      </c>
      <c r="W243">
        <f t="shared" si="33"/>
        <v>67.60943528</v>
      </c>
      <c r="X243">
        <f t="shared" si="34"/>
        <v>72.53767615999999</v>
      </c>
      <c r="Y243">
        <f t="shared" si="35"/>
        <v>9.250528000000001</v>
      </c>
      <c r="Z243">
        <f>VLOOKUP(E243,temp!$A$1:$C$13,3,FALSE)</f>
        <v>78</v>
      </c>
      <c r="AA243">
        <f>VLOOKUP(E243,temp!$A$1:$C$13,2,FALSE)</f>
        <v>72.5</v>
      </c>
    </row>
    <row r="244" spans="1:27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  <c r="Q244">
        <f t="shared" si="27"/>
        <v>2011</v>
      </c>
      <c r="R244" t="str">
        <f t="shared" si="28"/>
        <v>Summer</v>
      </c>
      <c r="S244" t="str">
        <f t="shared" si="29"/>
        <v>Jan</v>
      </c>
      <c r="T244" t="str">
        <f t="shared" si="30"/>
        <v>Wed</v>
      </c>
      <c r="U244" t="str">
        <f t="shared" si="31"/>
        <v>Work</v>
      </c>
      <c r="V244" t="str">
        <f t="shared" si="32"/>
        <v>Clear</v>
      </c>
      <c r="W244">
        <f t="shared" si="33"/>
        <v>69.461635279999996</v>
      </c>
      <c r="X244">
        <f t="shared" si="34"/>
        <v>74.541206840000001</v>
      </c>
      <c r="Y244">
        <f t="shared" si="35"/>
        <v>6.4999978</v>
      </c>
      <c r="Z244">
        <f>VLOOKUP(E244,temp!$A$1:$C$13,3,FALSE)</f>
        <v>78</v>
      </c>
      <c r="AA244">
        <f>VLOOKUP(E244,temp!$A$1:$C$13,2,FALSE)</f>
        <v>72.5</v>
      </c>
    </row>
    <row r="245" spans="1:27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  <c r="Q245">
        <f t="shared" si="27"/>
        <v>2011</v>
      </c>
      <c r="R245" t="str">
        <f t="shared" si="28"/>
        <v>Summer</v>
      </c>
      <c r="S245" t="str">
        <f t="shared" si="29"/>
        <v>Jan</v>
      </c>
      <c r="T245" t="str">
        <f t="shared" si="30"/>
        <v>Thu</v>
      </c>
      <c r="U245" t="str">
        <f t="shared" si="31"/>
        <v>Work</v>
      </c>
      <c r="V245" t="str">
        <f t="shared" si="32"/>
        <v>Clear</v>
      </c>
      <c r="W245">
        <f t="shared" si="33"/>
        <v>69.285200000000003</v>
      </c>
      <c r="X245">
        <f t="shared" si="34"/>
        <v>75.00495884</v>
      </c>
      <c r="Y245">
        <f t="shared" si="35"/>
        <v>10.358536000000001</v>
      </c>
      <c r="Z245">
        <f>VLOOKUP(E245,temp!$A$1:$C$13,3,FALSE)</f>
        <v>70.3</v>
      </c>
      <c r="AA245">
        <f>VLOOKUP(E245,temp!$A$1:$C$13,2,FALSE)</f>
        <v>65.2</v>
      </c>
    </row>
    <row r="246" spans="1:27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  <c r="Q246">
        <f t="shared" si="27"/>
        <v>2011</v>
      </c>
      <c r="R246" t="str">
        <f t="shared" si="28"/>
        <v>Summer</v>
      </c>
      <c r="S246" t="str">
        <f t="shared" si="29"/>
        <v>Jan</v>
      </c>
      <c r="T246" t="str">
        <f t="shared" si="30"/>
        <v>Fri</v>
      </c>
      <c r="U246" t="str">
        <f t="shared" si="31"/>
        <v>Work</v>
      </c>
      <c r="V246" t="str">
        <f t="shared" si="32"/>
        <v>Mist</v>
      </c>
      <c r="W246">
        <f t="shared" si="33"/>
        <v>68.050364720000005</v>
      </c>
      <c r="X246">
        <f t="shared" si="34"/>
        <v>73.770768320000002</v>
      </c>
      <c r="Y246">
        <f t="shared" si="35"/>
        <v>10.235314000000001</v>
      </c>
      <c r="Z246">
        <f>VLOOKUP(E246,temp!$A$1:$C$13,3,FALSE)</f>
        <v>70.3</v>
      </c>
      <c r="AA246">
        <f>VLOOKUP(E246,temp!$A$1:$C$13,2,FALSE)</f>
        <v>65.2</v>
      </c>
    </row>
    <row r="247" spans="1:27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  <c r="Q247">
        <f t="shared" si="27"/>
        <v>2011</v>
      </c>
      <c r="R247" t="str">
        <f t="shared" si="28"/>
        <v>Summer</v>
      </c>
      <c r="S247" t="str">
        <f t="shared" si="29"/>
        <v>Jan</v>
      </c>
      <c r="T247" t="str">
        <f t="shared" si="30"/>
        <v>Sat</v>
      </c>
      <c r="U247" t="str">
        <f t="shared" si="31"/>
        <v>Weekend</v>
      </c>
      <c r="V247" t="str">
        <f t="shared" si="32"/>
        <v>Clear</v>
      </c>
      <c r="W247">
        <f t="shared" si="33"/>
        <v>70.784635279999989</v>
      </c>
      <c r="X247">
        <f t="shared" si="34"/>
        <v>77.237314520000012</v>
      </c>
      <c r="Y247">
        <f t="shared" si="35"/>
        <v>13.231449999999999</v>
      </c>
      <c r="Z247">
        <f>VLOOKUP(E247,temp!$A$1:$C$13,3,FALSE)</f>
        <v>70.3</v>
      </c>
      <c r="AA247">
        <f>VLOOKUP(E247,temp!$A$1:$C$13,2,FALSE)</f>
        <v>65.2</v>
      </c>
    </row>
    <row r="248" spans="1:27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  <c r="Q248">
        <f t="shared" si="27"/>
        <v>2011</v>
      </c>
      <c r="R248" t="str">
        <f t="shared" si="28"/>
        <v>Summer</v>
      </c>
      <c r="S248" t="str">
        <f t="shared" si="29"/>
        <v>Jan</v>
      </c>
      <c r="T248" t="str">
        <f t="shared" si="30"/>
        <v>Sun</v>
      </c>
      <c r="U248" t="str">
        <f t="shared" si="31"/>
        <v>Weekend</v>
      </c>
      <c r="V248" t="str">
        <f t="shared" si="32"/>
        <v>Clear</v>
      </c>
      <c r="W248">
        <f t="shared" si="33"/>
        <v>75.018235279999999</v>
      </c>
      <c r="X248">
        <f t="shared" si="34"/>
        <v>81.168955159999996</v>
      </c>
      <c r="Y248">
        <f t="shared" si="35"/>
        <v>14.626822000000001</v>
      </c>
      <c r="Z248">
        <f>VLOOKUP(E248,temp!$A$1:$C$13,3,FALSE)</f>
        <v>70.3</v>
      </c>
      <c r="AA248">
        <f>VLOOKUP(E248,temp!$A$1:$C$13,2,FALSE)</f>
        <v>65.2</v>
      </c>
    </row>
    <row r="249" spans="1:27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  <c r="Q249">
        <f t="shared" si="27"/>
        <v>2011</v>
      </c>
      <c r="R249" t="str">
        <f t="shared" si="28"/>
        <v>Summer</v>
      </c>
      <c r="S249" t="str">
        <f t="shared" si="29"/>
        <v>Jan</v>
      </c>
      <c r="T249" t="str">
        <f t="shared" si="30"/>
        <v>Mon</v>
      </c>
      <c r="U249" t="str">
        <f t="shared" si="31"/>
        <v>Weekend</v>
      </c>
      <c r="V249" t="str">
        <f t="shared" si="32"/>
        <v>Mist</v>
      </c>
      <c r="W249">
        <f t="shared" si="33"/>
        <v>71.225564719999994</v>
      </c>
      <c r="X249">
        <f t="shared" si="34"/>
        <v>76.313837839999991</v>
      </c>
      <c r="Y249">
        <f t="shared" si="35"/>
        <v>15.037936</v>
      </c>
      <c r="Z249">
        <f>VLOOKUP(E249,temp!$A$1:$C$13,3,FALSE)</f>
        <v>70.3</v>
      </c>
      <c r="AA249">
        <f>VLOOKUP(E249,temp!$A$1:$C$13,2,FALSE)</f>
        <v>65.2</v>
      </c>
    </row>
    <row r="250" spans="1:27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  <c r="Q250">
        <f t="shared" si="27"/>
        <v>2011</v>
      </c>
      <c r="R250" t="str">
        <f t="shared" si="28"/>
        <v>Summer</v>
      </c>
      <c r="S250" t="str">
        <f t="shared" si="29"/>
        <v>Jan</v>
      </c>
      <c r="T250" t="str">
        <f t="shared" si="30"/>
        <v>Tue</v>
      </c>
      <c r="U250" t="str">
        <f t="shared" si="31"/>
        <v>Work</v>
      </c>
      <c r="V250" t="str">
        <f t="shared" si="32"/>
        <v>LightRain</v>
      </c>
      <c r="W250">
        <f t="shared" si="33"/>
        <v>57.113599999999998</v>
      </c>
      <c r="X250">
        <f t="shared" si="34"/>
        <v>62.835008000000002</v>
      </c>
      <c r="Y250">
        <f t="shared" si="35"/>
        <v>23.700237999999999</v>
      </c>
      <c r="Z250">
        <f>VLOOKUP(E250,temp!$A$1:$C$13,3,FALSE)</f>
        <v>70.3</v>
      </c>
      <c r="AA250">
        <f>VLOOKUP(E250,temp!$A$1:$C$13,2,FALSE)</f>
        <v>65.2</v>
      </c>
    </row>
    <row r="251" spans="1:27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  <c r="Q251">
        <f t="shared" si="27"/>
        <v>2011</v>
      </c>
      <c r="R251" t="str">
        <f t="shared" si="28"/>
        <v>Summer</v>
      </c>
      <c r="S251" t="str">
        <f t="shared" si="29"/>
        <v>Jan</v>
      </c>
      <c r="T251" t="str">
        <f t="shared" si="30"/>
        <v>Wed</v>
      </c>
      <c r="U251" t="str">
        <f t="shared" si="31"/>
        <v>Work</v>
      </c>
      <c r="V251" t="str">
        <f t="shared" si="32"/>
        <v>LightRain</v>
      </c>
      <c r="W251">
        <f t="shared" si="33"/>
        <v>63.37583527999999</v>
      </c>
      <c r="X251">
        <f t="shared" si="34"/>
        <v>66.37770716</v>
      </c>
      <c r="Y251">
        <f t="shared" si="35"/>
        <v>7.4033728000000005</v>
      </c>
      <c r="Z251">
        <f>VLOOKUP(E251,temp!$A$1:$C$13,3,FALSE)</f>
        <v>70.3</v>
      </c>
      <c r="AA251">
        <f>VLOOKUP(E251,temp!$A$1:$C$13,2,FALSE)</f>
        <v>65.2</v>
      </c>
    </row>
    <row r="252" spans="1:27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  <c r="Q252">
        <f t="shared" si="27"/>
        <v>2011</v>
      </c>
      <c r="R252" t="str">
        <f t="shared" si="28"/>
        <v>Summer</v>
      </c>
      <c r="S252" t="str">
        <f t="shared" si="29"/>
        <v>Jan</v>
      </c>
      <c r="T252" t="str">
        <f t="shared" si="30"/>
        <v>Thu</v>
      </c>
      <c r="U252" t="str">
        <f t="shared" si="31"/>
        <v>Work</v>
      </c>
      <c r="V252" t="str">
        <f t="shared" si="32"/>
        <v>LightRain</v>
      </c>
      <c r="W252">
        <f t="shared" si="33"/>
        <v>67.053351919999983</v>
      </c>
      <c r="X252">
        <f t="shared" si="34"/>
        <v>67.736256439999991</v>
      </c>
      <c r="Y252">
        <f t="shared" si="35"/>
        <v>13.721368</v>
      </c>
      <c r="Z252">
        <f>VLOOKUP(E252,temp!$A$1:$C$13,3,FALSE)</f>
        <v>70.3</v>
      </c>
      <c r="AA252">
        <f>VLOOKUP(E252,temp!$A$1:$C$13,2,FALSE)</f>
        <v>65.2</v>
      </c>
    </row>
    <row r="253" spans="1:27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  <c r="Q253">
        <f t="shared" si="27"/>
        <v>2011</v>
      </c>
      <c r="R253" t="str">
        <f t="shared" si="28"/>
        <v>Summer</v>
      </c>
      <c r="S253" t="str">
        <f t="shared" si="29"/>
        <v>Jan</v>
      </c>
      <c r="T253" t="str">
        <f t="shared" si="30"/>
        <v>Fri</v>
      </c>
      <c r="U253" t="str">
        <f t="shared" si="31"/>
        <v>Work</v>
      </c>
      <c r="V253" t="str">
        <f t="shared" si="32"/>
        <v>Mist</v>
      </c>
      <c r="W253">
        <f t="shared" si="33"/>
        <v>68.756</v>
      </c>
      <c r="X253">
        <f t="shared" si="34"/>
        <v>70.614569840000001</v>
      </c>
      <c r="Y253">
        <f t="shared" si="35"/>
        <v>9.2090139999999998</v>
      </c>
      <c r="Z253">
        <f>VLOOKUP(E253,temp!$A$1:$C$13,3,FALSE)</f>
        <v>70.3</v>
      </c>
      <c r="AA253">
        <f>VLOOKUP(E253,temp!$A$1:$C$13,2,FALSE)</f>
        <v>65.2</v>
      </c>
    </row>
    <row r="254" spans="1:27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  <c r="Q254">
        <f t="shared" si="27"/>
        <v>2011</v>
      </c>
      <c r="R254" t="str">
        <f t="shared" si="28"/>
        <v>Summer</v>
      </c>
      <c r="S254" t="str">
        <f t="shared" si="29"/>
        <v>Jan</v>
      </c>
      <c r="T254" t="str">
        <f t="shared" si="30"/>
        <v>Sat</v>
      </c>
      <c r="U254" t="str">
        <f t="shared" si="31"/>
        <v>Weekend</v>
      </c>
      <c r="V254" t="str">
        <f t="shared" si="32"/>
        <v>Clear</v>
      </c>
      <c r="W254">
        <f t="shared" si="33"/>
        <v>69.814400000000006</v>
      </c>
      <c r="X254">
        <f t="shared" si="34"/>
        <v>74.155682479999996</v>
      </c>
      <c r="Y254">
        <f t="shared" si="35"/>
        <v>11.138128</v>
      </c>
      <c r="Z254">
        <f>VLOOKUP(E254,temp!$A$1:$C$13,3,FALSE)</f>
        <v>70.3</v>
      </c>
      <c r="AA254">
        <f>VLOOKUP(E254,temp!$A$1:$C$13,2,FALSE)</f>
        <v>65.2</v>
      </c>
    </row>
    <row r="255" spans="1:27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  <c r="Q255">
        <f t="shared" si="27"/>
        <v>2011</v>
      </c>
      <c r="R255" t="str">
        <f t="shared" si="28"/>
        <v>Summer</v>
      </c>
      <c r="S255" t="str">
        <f t="shared" si="29"/>
        <v>Jan</v>
      </c>
      <c r="T255" t="str">
        <f t="shared" si="30"/>
        <v>Sun</v>
      </c>
      <c r="U255" t="str">
        <f t="shared" si="31"/>
        <v>Weekend</v>
      </c>
      <c r="V255" t="str">
        <f t="shared" si="32"/>
        <v>Clear</v>
      </c>
      <c r="W255">
        <f t="shared" si="33"/>
        <v>69.108764720000011</v>
      </c>
      <c r="X255">
        <f t="shared" si="34"/>
        <v>74.310307160000008</v>
      </c>
      <c r="Y255">
        <f t="shared" si="35"/>
        <v>8.5935640000000006</v>
      </c>
      <c r="Z255">
        <f>VLOOKUP(E255,temp!$A$1:$C$13,3,FALSE)</f>
        <v>70.3</v>
      </c>
      <c r="AA255">
        <f>VLOOKUP(E255,temp!$A$1:$C$13,2,FALSE)</f>
        <v>65.2</v>
      </c>
    </row>
    <row r="256" spans="1:27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  <c r="Q256">
        <f t="shared" si="27"/>
        <v>2011</v>
      </c>
      <c r="R256" t="str">
        <f t="shared" si="28"/>
        <v>Summer</v>
      </c>
      <c r="S256" t="str">
        <f t="shared" si="29"/>
        <v>Jan</v>
      </c>
      <c r="T256" t="str">
        <f t="shared" si="30"/>
        <v>Mon</v>
      </c>
      <c r="U256" t="str">
        <f t="shared" si="31"/>
        <v>Work</v>
      </c>
      <c r="V256" t="str">
        <f t="shared" si="32"/>
        <v>Clear</v>
      </c>
      <c r="W256">
        <f t="shared" si="33"/>
        <v>68.157792319999999</v>
      </c>
      <c r="X256">
        <f t="shared" si="34"/>
        <v>73.443945200000002</v>
      </c>
      <c r="Y256">
        <f t="shared" si="35"/>
        <v>6.868258</v>
      </c>
      <c r="Z256">
        <f>VLOOKUP(E256,temp!$A$1:$C$13,3,FALSE)</f>
        <v>70.3</v>
      </c>
      <c r="AA256">
        <f>VLOOKUP(E256,temp!$A$1:$C$13,2,FALSE)</f>
        <v>65.2</v>
      </c>
    </row>
    <row r="257" spans="1:27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  <c r="Q257">
        <f t="shared" si="27"/>
        <v>2011</v>
      </c>
      <c r="R257" t="str">
        <f t="shared" si="28"/>
        <v>Summer</v>
      </c>
      <c r="S257" t="str">
        <f t="shared" si="29"/>
        <v>Jan</v>
      </c>
      <c r="T257" t="str">
        <f t="shared" si="30"/>
        <v>Tue</v>
      </c>
      <c r="U257" t="str">
        <f t="shared" si="31"/>
        <v>Work</v>
      </c>
      <c r="V257" t="str">
        <f t="shared" si="32"/>
        <v>Clear</v>
      </c>
      <c r="W257">
        <f t="shared" si="33"/>
        <v>68.844164719999995</v>
      </c>
      <c r="X257">
        <f t="shared" si="34"/>
        <v>73.617730160000008</v>
      </c>
      <c r="Y257">
        <f t="shared" si="35"/>
        <v>10.359064</v>
      </c>
      <c r="Z257">
        <f>VLOOKUP(E257,temp!$A$1:$C$13,3,FALSE)</f>
        <v>70.3</v>
      </c>
      <c r="AA257">
        <f>VLOOKUP(E257,temp!$A$1:$C$13,2,FALSE)</f>
        <v>65.2</v>
      </c>
    </row>
    <row r="258" spans="1:27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  <c r="Q258">
        <f t="shared" si="27"/>
        <v>2011</v>
      </c>
      <c r="R258" t="str">
        <f t="shared" si="28"/>
        <v>Summer</v>
      </c>
      <c r="S258" t="str">
        <f t="shared" si="29"/>
        <v>Jan</v>
      </c>
      <c r="T258" t="str">
        <f t="shared" si="30"/>
        <v>Wed</v>
      </c>
      <c r="U258" t="str">
        <f t="shared" si="31"/>
        <v>Work</v>
      </c>
      <c r="V258" t="str">
        <f t="shared" si="32"/>
        <v>Clear</v>
      </c>
      <c r="W258">
        <f t="shared" si="33"/>
        <v>71.225564719999994</v>
      </c>
      <c r="X258">
        <f t="shared" si="34"/>
        <v>76.466875999999985</v>
      </c>
      <c r="Y258">
        <f t="shared" si="35"/>
        <v>12.0418</v>
      </c>
      <c r="Z258">
        <f>VLOOKUP(E258,temp!$A$1:$C$13,3,FALSE)</f>
        <v>70.3</v>
      </c>
      <c r="AA258">
        <f>VLOOKUP(E258,temp!$A$1:$C$13,2,FALSE)</f>
        <v>65.2</v>
      </c>
    </row>
    <row r="259" spans="1:27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  <c r="Q259">
        <f t="shared" ref="Q259:Q322" si="36">IF(D259=0,2011,2012)</f>
        <v>2011</v>
      </c>
      <c r="R259" t="str">
        <f t="shared" ref="R259:R322" si="37">IF(C259=1,"Winter",IF(C259=2,"Spring",IF(C259=3,"Summer","Fall")))</f>
        <v>Summer</v>
      </c>
      <c r="S259" t="str">
        <f t="shared" ref="S259:S322" si="38">TEXT(E259,"mmm")</f>
        <v>Jan</v>
      </c>
      <c r="T259" t="str">
        <f t="shared" ref="T259:T322" si="39">TEXT(B259,"ddd")</f>
        <v>Thu</v>
      </c>
      <c r="U259" t="str">
        <f t="shared" ref="U259:U322" si="40">IF(H259=1,"Work","Weekend")</f>
        <v>Work</v>
      </c>
      <c r="V259" t="str">
        <f t="shared" ref="V259:V322" si="41">IF(I259=1,"Clear",IF(I259=2,"Mist",IF(I259=3,"LightRain","HeavyRain")))</f>
        <v>Mist</v>
      </c>
      <c r="W259">
        <f t="shared" ref="W259:W322" si="42">(9/5)*((J259*(41+17.8)-17.8))+32</f>
        <v>61.082599999999999</v>
      </c>
      <c r="X259">
        <f t="shared" ref="X259:X322" si="43">(9/5)*((K259*(50+17.8)-17.8))+32</f>
        <v>67.530008839999994</v>
      </c>
      <c r="Y259">
        <f t="shared" ref="Y259:Y322" si="44">M259*(67-1)+1</f>
        <v>18.895636</v>
      </c>
      <c r="Z259">
        <f>VLOOKUP(E259,temp!$A$1:$C$13,3,FALSE)</f>
        <v>70.3</v>
      </c>
      <c r="AA259">
        <f>VLOOKUP(E259,temp!$A$1:$C$13,2,FALSE)</f>
        <v>65.2</v>
      </c>
    </row>
    <row r="260" spans="1:27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  <c r="Q260">
        <f t="shared" si="36"/>
        <v>2011</v>
      </c>
      <c r="R260" t="str">
        <f t="shared" si="37"/>
        <v>Summer</v>
      </c>
      <c r="S260" t="str">
        <f t="shared" si="38"/>
        <v>Jan</v>
      </c>
      <c r="T260" t="str">
        <f t="shared" si="39"/>
        <v>Fri</v>
      </c>
      <c r="U260" t="str">
        <f t="shared" si="40"/>
        <v>Work</v>
      </c>
      <c r="V260" t="str">
        <f t="shared" si="41"/>
        <v>Mist</v>
      </c>
      <c r="W260">
        <f t="shared" si="42"/>
        <v>49.616635279999997</v>
      </c>
      <c r="X260">
        <f t="shared" si="43"/>
        <v>56.278409000000003</v>
      </c>
      <c r="Y260">
        <f t="shared" si="44"/>
        <v>11.836078000000001</v>
      </c>
      <c r="Z260">
        <f>VLOOKUP(E260,temp!$A$1:$C$13,3,FALSE)</f>
        <v>70.3</v>
      </c>
      <c r="AA260">
        <f>VLOOKUP(E260,temp!$A$1:$C$13,2,FALSE)</f>
        <v>65.2</v>
      </c>
    </row>
    <row r="261" spans="1:27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  <c r="Q261">
        <f t="shared" si="36"/>
        <v>2011</v>
      </c>
      <c r="R261" t="str">
        <f t="shared" si="37"/>
        <v>Summer</v>
      </c>
      <c r="S261" t="str">
        <f t="shared" si="38"/>
        <v>Jan</v>
      </c>
      <c r="T261" t="str">
        <f t="shared" si="39"/>
        <v>Sat</v>
      </c>
      <c r="U261" t="str">
        <f t="shared" si="40"/>
        <v>Weekend</v>
      </c>
      <c r="V261" t="str">
        <f t="shared" si="41"/>
        <v>Mist</v>
      </c>
      <c r="W261">
        <f t="shared" si="42"/>
        <v>51.998035279999996</v>
      </c>
      <c r="X261">
        <f t="shared" si="43"/>
        <v>58.357604479999992</v>
      </c>
      <c r="Y261">
        <f t="shared" si="44"/>
        <v>13.518550000000001</v>
      </c>
      <c r="Z261">
        <f>VLOOKUP(E261,temp!$A$1:$C$13,3,FALSE)</f>
        <v>70.3</v>
      </c>
      <c r="AA261">
        <f>VLOOKUP(E261,temp!$A$1:$C$13,2,FALSE)</f>
        <v>65.2</v>
      </c>
    </row>
    <row r="262" spans="1:27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  <c r="Q262">
        <f t="shared" si="36"/>
        <v>2011</v>
      </c>
      <c r="R262" t="str">
        <f t="shared" si="37"/>
        <v>Summer</v>
      </c>
      <c r="S262" t="str">
        <f t="shared" si="38"/>
        <v>Jan</v>
      </c>
      <c r="T262" t="str">
        <f t="shared" si="39"/>
        <v>Sun</v>
      </c>
      <c r="U262" t="str">
        <f t="shared" si="40"/>
        <v>Weekend</v>
      </c>
      <c r="V262" t="str">
        <f t="shared" si="41"/>
        <v>Clear</v>
      </c>
      <c r="W262">
        <f t="shared" si="42"/>
        <v>53.673799999999986</v>
      </c>
      <c r="X262">
        <f t="shared" si="43"/>
        <v>59.825135479999993</v>
      </c>
      <c r="Y262">
        <f t="shared" si="44"/>
        <v>12.779878</v>
      </c>
      <c r="Z262">
        <f>VLOOKUP(E262,temp!$A$1:$C$13,3,FALSE)</f>
        <v>70.3</v>
      </c>
      <c r="AA262">
        <f>VLOOKUP(E262,temp!$A$1:$C$13,2,FALSE)</f>
        <v>65.2</v>
      </c>
    </row>
    <row r="263" spans="1:27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  <c r="Q263">
        <f t="shared" si="36"/>
        <v>2011</v>
      </c>
      <c r="R263" t="str">
        <f t="shared" si="37"/>
        <v>Summer</v>
      </c>
      <c r="S263" t="str">
        <f t="shared" si="38"/>
        <v>Jan</v>
      </c>
      <c r="T263" t="str">
        <f t="shared" si="39"/>
        <v>Mon</v>
      </c>
      <c r="U263" t="str">
        <f t="shared" si="40"/>
        <v>Work</v>
      </c>
      <c r="V263" t="str">
        <f t="shared" si="41"/>
        <v>Mist</v>
      </c>
      <c r="W263">
        <f t="shared" si="42"/>
        <v>58.083835279999995</v>
      </c>
      <c r="X263">
        <f t="shared" si="43"/>
        <v>64.601537000000008</v>
      </c>
      <c r="Y263">
        <f t="shared" si="44"/>
        <v>11.014971999999998</v>
      </c>
      <c r="Z263">
        <f>VLOOKUP(E263,temp!$A$1:$C$13,3,FALSE)</f>
        <v>70.3</v>
      </c>
      <c r="AA263">
        <f>VLOOKUP(E263,temp!$A$1:$C$13,2,FALSE)</f>
        <v>65.2</v>
      </c>
    </row>
    <row r="264" spans="1:27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  <c r="Q264">
        <f t="shared" si="36"/>
        <v>2011</v>
      </c>
      <c r="R264" t="str">
        <f t="shared" si="37"/>
        <v>Summer</v>
      </c>
      <c r="S264" t="str">
        <f t="shared" si="38"/>
        <v>Jan</v>
      </c>
      <c r="T264" t="str">
        <f t="shared" si="39"/>
        <v>Tue</v>
      </c>
      <c r="U264" t="str">
        <f t="shared" si="40"/>
        <v>Work</v>
      </c>
      <c r="V264" t="str">
        <f t="shared" si="41"/>
        <v>Mist</v>
      </c>
      <c r="W264">
        <f t="shared" si="42"/>
        <v>59.406835279999996</v>
      </c>
      <c r="X264">
        <f t="shared" si="43"/>
        <v>64.91176268000001</v>
      </c>
      <c r="Y264">
        <f t="shared" si="44"/>
        <v>9.9069639999999985</v>
      </c>
      <c r="Z264">
        <f>VLOOKUP(E264,temp!$A$1:$C$13,3,FALSE)</f>
        <v>70.3</v>
      </c>
      <c r="AA264">
        <f>VLOOKUP(E264,temp!$A$1:$C$13,2,FALSE)</f>
        <v>65.2</v>
      </c>
    </row>
    <row r="265" spans="1:27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  <c r="Q265">
        <f t="shared" si="36"/>
        <v>2011</v>
      </c>
      <c r="R265" t="str">
        <f t="shared" si="37"/>
        <v>Summer</v>
      </c>
      <c r="S265" t="str">
        <f t="shared" si="38"/>
        <v>Jan</v>
      </c>
      <c r="T265" t="str">
        <f t="shared" si="39"/>
        <v>Wed</v>
      </c>
      <c r="U265" t="str">
        <f t="shared" si="40"/>
        <v>Work</v>
      </c>
      <c r="V265" t="str">
        <f t="shared" si="41"/>
        <v>Mist</v>
      </c>
      <c r="W265">
        <f t="shared" si="42"/>
        <v>62.934799999999996</v>
      </c>
      <c r="X265">
        <f t="shared" si="43"/>
        <v>67.147047319999999</v>
      </c>
      <c r="Y265">
        <f t="shared" si="44"/>
        <v>7.3626771999999994</v>
      </c>
      <c r="Z265">
        <f>VLOOKUP(E265,temp!$A$1:$C$13,3,FALSE)</f>
        <v>70.3</v>
      </c>
      <c r="AA265">
        <f>VLOOKUP(E265,temp!$A$1:$C$13,2,FALSE)</f>
        <v>65.2</v>
      </c>
    </row>
    <row r="266" spans="1:27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  <c r="Q266">
        <f t="shared" si="36"/>
        <v>2011</v>
      </c>
      <c r="R266" t="str">
        <f t="shared" si="37"/>
        <v>Summer</v>
      </c>
      <c r="S266" t="str">
        <f t="shared" si="38"/>
        <v>Jan</v>
      </c>
      <c r="T266" t="str">
        <f t="shared" si="39"/>
        <v>Thu</v>
      </c>
      <c r="U266" t="str">
        <f t="shared" si="40"/>
        <v>Work</v>
      </c>
      <c r="V266" t="str">
        <f t="shared" si="41"/>
        <v>Mist</v>
      </c>
      <c r="W266">
        <f t="shared" si="42"/>
        <v>66.462764719999996</v>
      </c>
      <c r="X266">
        <f t="shared" si="43"/>
        <v>67.687684520000005</v>
      </c>
      <c r="Y266">
        <f t="shared" si="44"/>
        <v>9.4562499999999989</v>
      </c>
      <c r="Z266">
        <f>VLOOKUP(E266,temp!$A$1:$C$13,3,FALSE)</f>
        <v>70.3</v>
      </c>
      <c r="AA266">
        <f>VLOOKUP(E266,temp!$A$1:$C$13,2,FALSE)</f>
        <v>65.2</v>
      </c>
    </row>
    <row r="267" spans="1:27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  <c r="Q267">
        <f t="shared" si="36"/>
        <v>2011</v>
      </c>
      <c r="R267" t="str">
        <f t="shared" si="37"/>
        <v>Fall</v>
      </c>
      <c r="S267" t="str">
        <f t="shared" si="38"/>
        <v>Jan</v>
      </c>
      <c r="T267" t="str">
        <f t="shared" si="39"/>
        <v>Fri</v>
      </c>
      <c r="U267" t="str">
        <f t="shared" si="40"/>
        <v>Work</v>
      </c>
      <c r="V267" t="str">
        <f t="shared" si="41"/>
        <v>Mist</v>
      </c>
      <c r="W267">
        <f t="shared" si="42"/>
        <v>64.434235279999996</v>
      </c>
      <c r="X267">
        <f t="shared" si="43"/>
        <v>63.680134999999993</v>
      </c>
      <c r="Y267">
        <f t="shared" si="44"/>
        <v>6.1722022000000001</v>
      </c>
      <c r="Z267">
        <f>VLOOKUP(E267,temp!$A$1:$C$13,3,FALSE)</f>
        <v>70.3</v>
      </c>
      <c r="AA267">
        <f>VLOOKUP(E267,temp!$A$1:$C$13,2,FALSE)</f>
        <v>65.2</v>
      </c>
    </row>
    <row r="268" spans="1:27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  <c r="Q268">
        <f t="shared" si="36"/>
        <v>2011</v>
      </c>
      <c r="R268" t="str">
        <f t="shared" si="37"/>
        <v>Fall</v>
      </c>
      <c r="S268" t="str">
        <f t="shared" si="38"/>
        <v>Jan</v>
      </c>
      <c r="T268" t="str">
        <f t="shared" si="39"/>
        <v>Sat</v>
      </c>
      <c r="U268" t="str">
        <f t="shared" si="40"/>
        <v>Weekend</v>
      </c>
      <c r="V268" t="str">
        <f t="shared" si="41"/>
        <v>Mist</v>
      </c>
      <c r="W268">
        <f t="shared" si="42"/>
        <v>64.169635279999994</v>
      </c>
      <c r="X268">
        <f t="shared" si="43"/>
        <v>68.840840479999997</v>
      </c>
      <c r="Y268">
        <f t="shared" si="44"/>
        <v>6.1732978000000003</v>
      </c>
      <c r="Z268">
        <f>VLOOKUP(E268,temp!$A$1:$C$13,3,FALSE)</f>
        <v>70.3</v>
      </c>
      <c r="AA268">
        <f>VLOOKUP(E268,temp!$A$1:$C$13,2,FALSE)</f>
        <v>65.2</v>
      </c>
    </row>
    <row r="269" spans="1:27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  <c r="Q269">
        <f t="shared" si="36"/>
        <v>2011</v>
      </c>
      <c r="R269" t="str">
        <f t="shared" si="37"/>
        <v>Fall</v>
      </c>
      <c r="S269" t="str">
        <f t="shared" si="38"/>
        <v>Jan</v>
      </c>
      <c r="T269" t="str">
        <f t="shared" si="39"/>
        <v>Sun</v>
      </c>
      <c r="U269" t="str">
        <f t="shared" si="40"/>
        <v>Weekend</v>
      </c>
      <c r="V269" t="str">
        <f t="shared" si="41"/>
        <v>Mist</v>
      </c>
      <c r="W269">
        <f t="shared" si="42"/>
        <v>67.080235280000011</v>
      </c>
      <c r="X269">
        <f t="shared" si="43"/>
        <v>69.844619480000006</v>
      </c>
      <c r="Y269">
        <f t="shared" si="44"/>
        <v>4.3250272000000001</v>
      </c>
      <c r="Z269">
        <f>VLOOKUP(E269,temp!$A$1:$C$13,3,FALSE)</f>
        <v>70.3</v>
      </c>
      <c r="AA269">
        <f>VLOOKUP(E269,temp!$A$1:$C$13,2,FALSE)</f>
        <v>65.2</v>
      </c>
    </row>
    <row r="270" spans="1:27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  <c r="Q270">
        <f t="shared" si="36"/>
        <v>2011</v>
      </c>
      <c r="R270" t="str">
        <f t="shared" si="37"/>
        <v>Fall</v>
      </c>
      <c r="S270" t="str">
        <f t="shared" si="38"/>
        <v>Jan</v>
      </c>
      <c r="T270" t="str">
        <f t="shared" si="39"/>
        <v>Mon</v>
      </c>
      <c r="U270" t="str">
        <f t="shared" si="40"/>
        <v>Work</v>
      </c>
      <c r="V270" t="str">
        <f t="shared" si="41"/>
        <v>Mist</v>
      </c>
      <c r="W270">
        <f t="shared" si="42"/>
        <v>68.667835279999991</v>
      </c>
      <c r="X270">
        <f t="shared" si="43"/>
        <v>71.846685679999979</v>
      </c>
      <c r="Y270">
        <f t="shared" si="44"/>
        <v>8.3062000000000005</v>
      </c>
      <c r="Z270">
        <f>VLOOKUP(E270,temp!$A$1:$C$13,3,FALSE)</f>
        <v>70.3</v>
      </c>
      <c r="AA270">
        <f>VLOOKUP(E270,temp!$A$1:$C$13,2,FALSE)</f>
        <v>65.2</v>
      </c>
    </row>
    <row r="271" spans="1:27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  <c r="Q271">
        <f t="shared" si="36"/>
        <v>2011</v>
      </c>
      <c r="R271" t="str">
        <f t="shared" si="37"/>
        <v>Fall</v>
      </c>
      <c r="S271" t="str">
        <f t="shared" si="38"/>
        <v>Jan</v>
      </c>
      <c r="T271" t="str">
        <f t="shared" si="39"/>
        <v>Tue</v>
      </c>
      <c r="U271" t="str">
        <f t="shared" si="40"/>
        <v>Work</v>
      </c>
      <c r="V271" t="str">
        <f t="shared" si="41"/>
        <v>Mist</v>
      </c>
      <c r="W271">
        <f t="shared" si="42"/>
        <v>67.344835279999984</v>
      </c>
      <c r="X271">
        <f t="shared" si="43"/>
        <v>70.075030999999996</v>
      </c>
      <c r="Y271">
        <f t="shared" si="44"/>
        <v>8.7992859999999986</v>
      </c>
      <c r="Z271">
        <f>VLOOKUP(E271,temp!$A$1:$C$13,3,FALSE)</f>
        <v>70.3</v>
      </c>
      <c r="AA271">
        <f>VLOOKUP(E271,temp!$A$1:$C$13,2,FALSE)</f>
        <v>65.2</v>
      </c>
    </row>
    <row r="272" spans="1:27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  <c r="Q272">
        <f t="shared" si="36"/>
        <v>2011</v>
      </c>
      <c r="R272" t="str">
        <f t="shared" si="37"/>
        <v>Fall</v>
      </c>
      <c r="S272" t="str">
        <f t="shared" si="38"/>
        <v>Jan</v>
      </c>
      <c r="T272" t="str">
        <f t="shared" si="39"/>
        <v>Wed</v>
      </c>
      <c r="U272" t="str">
        <f t="shared" si="40"/>
        <v>Work</v>
      </c>
      <c r="V272" t="str">
        <f t="shared" si="41"/>
        <v>Mist</v>
      </c>
      <c r="W272">
        <f t="shared" si="42"/>
        <v>67.168399999999991</v>
      </c>
      <c r="X272">
        <f t="shared" si="43"/>
        <v>70.152282319999983</v>
      </c>
      <c r="Y272">
        <f t="shared" si="44"/>
        <v>10.809514</v>
      </c>
      <c r="Z272">
        <f>VLOOKUP(E272,temp!$A$1:$C$13,3,FALSE)</f>
        <v>70.3</v>
      </c>
      <c r="AA272">
        <f>VLOOKUP(E272,temp!$A$1:$C$13,2,FALSE)</f>
        <v>65.2</v>
      </c>
    </row>
    <row r="273" spans="1:27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  <c r="Q273">
        <f t="shared" si="36"/>
        <v>2011</v>
      </c>
      <c r="R273" t="str">
        <f t="shared" si="37"/>
        <v>Fall</v>
      </c>
      <c r="S273" t="str">
        <f t="shared" si="38"/>
        <v>Jan</v>
      </c>
      <c r="T273" t="str">
        <f t="shared" si="39"/>
        <v>Thu</v>
      </c>
      <c r="U273" t="str">
        <f t="shared" si="40"/>
        <v>Work</v>
      </c>
      <c r="V273" t="str">
        <f t="shared" si="41"/>
        <v>Clear</v>
      </c>
      <c r="W273">
        <f t="shared" si="42"/>
        <v>65.22803528</v>
      </c>
      <c r="X273">
        <f t="shared" si="43"/>
        <v>70.073444479999992</v>
      </c>
      <c r="Y273">
        <f t="shared" si="44"/>
        <v>12.410278</v>
      </c>
      <c r="Z273">
        <f>VLOOKUP(E273,temp!$A$1:$C$13,3,FALSE)</f>
        <v>70.3</v>
      </c>
      <c r="AA273">
        <f>VLOOKUP(E273,temp!$A$1:$C$13,2,FALSE)</f>
        <v>65.2</v>
      </c>
    </row>
    <row r="274" spans="1:27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  <c r="Q274">
        <f t="shared" si="36"/>
        <v>2011</v>
      </c>
      <c r="R274" t="str">
        <f t="shared" si="37"/>
        <v>Fall</v>
      </c>
      <c r="S274" t="str">
        <f t="shared" si="38"/>
        <v>Jan</v>
      </c>
      <c r="T274" t="str">
        <f t="shared" si="39"/>
        <v>Fri</v>
      </c>
      <c r="U274" t="str">
        <f t="shared" si="40"/>
        <v>Work</v>
      </c>
      <c r="V274" t="str">
        <f t="shared" si="41"/>
        <v>Clear</v>
      </c>
      <c r="W274">
        <f t="shared" si="42"/>
        <v>59.671435279999997</v>
      </c>
      <c r="X274">
        <f t="shared" si="43"/>
        <v>66.45093116000001</v>
      </c>
      <c r="Y274">
        <f t="shared" si="44"/>
        <v>14.62735</v>
      </c>
      <c r="Z274">
        <f>VLOOKUP(E274,temp!$A$1:$C$13,3,FALSE)</f>
        <v>70.3</v>
      </c>
      <c r="AA274">
        <f>VLOOKUP(E274,temp!$A$1:$C$13,2,FALSE)</f>
        <v>65.2</v>
      </c>
    </row>
    <row r="275" spans="1:27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  <c r="Q275">
        <f t="shared" si="36"/>
        <v>2011</v>
      </c>
      <c r="R275" t="str">
        <f t="shared" si="37"/>
        <v>Fall</v>
      </c>
      <c r="S275" t="str">
        <f t="shared" si="38"/>
        <v>Jan</v>
      </c>
      <c r="T275" t="str">
        <f t="shared" si="39"/>
        <v>Sat</v>
      </c>
      <c r="U275" t="str">
        <f t="shared" si="40"/>
        <v>Weekend</v>
      </c>
      <c r="V275" t="str">
        <f t="shared" si="41"/>
        <v>Mist</v>
      </c>
      <c r="W275">
        <f t="shared" si="42"/>
        <v>43.354399999999991</v>
      </c>
      <c r="X275">
        <f t="shared" si="43"/>
        <v>50.345800519999997</v>
      </c>
      <c r="Y275">
        <f t="shared" si="44"/>
        <v>20.291536000000001</v>
      </c>
      <c r="Z275">
        <f>VLOOKUP(E275,temp!$A$1:$C$13,3,FALSE)</f>
        <v>58.5</v>
      </c>
      <c r="AA275">
        <f>VLOOKUP(E275,temp!$A$1:$C$13,2,FALSE)</f>
        <v>53.6</v>
      </c>
    </row>
    <row r="276" spans="1:27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  <c r="Q276">
        <f t="shared" si="36"/>
        <v>2011</v>
      </c>
      <c r="R276" t="str">
        <f t="shared" si="37"/>
        <v>Fall</v>
      </c>
      <c r="S276" t="str">
        <f t="shared" si="38"/>
        <v>Jan</v>
      </c>
      <c r="T276" t="str">
        <f t="shared" si="39"/>
        <v>Sun</v>
      </c>
      <c r="U276" t="str">
        <f t="shared" si="40"/>
        <v>Weekend</v>
      </c>
      <c r="V276" t="str">
        <f t="shared" si="41"/>
        <v>Mist</v>
      </c>
      <c r="W276">
        <f t="shared" si="42"/>
        <v>37.709635280000001</v>
      </c>
      <c r="X276">
        <f t="shared" si="43"/>
        <v>42.102486679999991</v>
      </c>
      <c r="Y276">
        <f t="shared" si="44"/>
        <v>15.652857999999998</v>
      </c>
      <c r="Z276">
        <f>VLOOKUP(E276,temp!$A$1:$C$13,3,FALSE)</f>
        <v>58.5</v>
      </c>
      <c r="AA276">
        <f>VLOOKUP(E276,temp!$A$1:$C$13,2,FALSE)</f>
        <v>53.6</v>
      </c>
    </row>
    <row r="277" spans="1:27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  <c r="Q277">
        <f t="shared" si="36"/>
        <v>2011</v>
      </c>
      <c r="R277" t="str">
        <f t="shared" si="37"/>
        <v>Fall</v>
      </c>
      <c r="S277" t="str">
        <f t="shared" si="38"/>
        <v>Jan</v>
      </c>
      <c r="T277" t="str">
        <f t="shared" si="39"/>
        <v>Mon</v>
      </c>
      <c r="U277" t="str">
        <f t="shared" si="40"/>
        <v>Work</v>
      </c>
      <c r="V277" t="str">
        <f t="shared" si="41"/>
        <v>Mist</v>
      </c>
      <c r="W277">
        <f t="shared" si="42"/>
        <v>40.620235279999996</v>
      </c>
      <c r="X277">
        <f t="shared" si="43"/>
        <v>47.805293839999997</v>
      </c>
      <c r="Y277">
        <f t="shared" si="44"/>
        <v>6.5008227999999999</v>
      </c>
      <c r="Z277">
        <f>VLOOKUP(E277,temp!$A$1:$C$13,3,FALSE)</f>
        <v>58.5</v>
      </c>
      <c r="AA277">
        <f>VLOOKUP(E277,temp!$A$1:$C$13,2,FALSE)</f>
        <v>53.6</v>
      </c>
    </row>
    <row r="278" spans="1:27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  <c r="Q278">
        <f t="shared" si="36"/>
        <v>2011</v>
      </c>
      <c r="R278" t="str">
        <f t="shared" si="37"/>
        <v>Fall</v>
      </c>
      <c r="S278" t="str">
        <f t="shared" si="38"/>
        <v>Jan</v>
      </c>
      <c r="T278" t="str">
        <f t="shared" si="39"/>
        <v>Tue</v>
      </c>
      <c r="U278" t="str">
        <f t="shared" si="40"/>
        <v>Work</v>
      </c>
      <c r="V278" t="str">
        <f t="shared" si="41"/>
        <v>Clear</v>
      </c>
      <c r="W278">
        <f t="shared" si="42"/>
        <v>51.204235279999999</v>
      </c>
      <c r="X278">
        <f t="shared" si="43"/>
        <v>57.667590320000002</v>
      </c>
      <c r="Y278">
        <f t="shared" si="44"/>
        <v>14.586364000000001</v>
      </c>
      <c r="Z278">
        <f>VLOOKUP(E278,temp!$A$1:$C$13,3,FALSE)</f>
        <v>58.5</v>
      </c>
      <c r="AA278">
        <f>VLOOKUP(E278,temp!$A$1:$C$13,2,FALSE)</f>
        <v>53.6</v>
      </c>
    </row>
    <row r="279" spans="1:27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  <c r="Q279">
        <f t="shared" si="36"/>
        <v>2011</v>
      </c>
      <c r="R279" t="str">
        <f t="shared" si="37"/>
        <v>Fall</v>
      </c>
      <c r="S279" t="str">
        <f t="shared" si="38"/>
        <v>Jan</v>
      </c>
      <c r="T279" t="str">
        <f t="shared" si="39"/>
        <v>Wed</v>
      </c>
      <c r="U279" t="str">
        <f t="shared" si="40"/>
        <v>Work</v>
      </c>
      <c r="V279" t="str">
        <f t="shared" si="41"/>
        <v>Clear</v>
      </c>
      <c r="W279">
        <f t="shared" si="42"/>
        <v>56.937164719999991</v>
      </c>
      <c r="X279">
        <f t="shared" si="43"/>
        <v>64.291921519999988</v>
      </c>
      <c r="Y279">
        <f t="shared" si="44"/>
        <v>12.698499999999999</v>
      </c>
      <c r="Z279">
        <f>VLOOKUP(E279,temp!$A$1:$C$13,3,FALSE)</f>
        <v>58.5</v>
      </c>
      <c r="AA279">
        <f>VLOOKUP(E279,temp!$A$1:$C$13,2,FALSE)</f>
        <v>53.6</v>
      </c>
    </row>
    <row r="280" spans="1:27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  <c r="Q280">
        <f t="shared" si="36"/>
        <v>2011</v>
      </c>
      <c r="R280" t="str">
        <f t="shared" si="37"/>
        <v>Fall</v>
      </c>
      <c r="S280" t="str">
        <f t="shared" si="38"/>
        <v>Jan</v>
      </c>
      <c r="T280" t="str">
        <f t="shared" si="39"/>
        <v>Thu</v>
      </c>
      <c r="U280" t="str">
        <f t="shared" si="40"/>
        <v>Work</v>
      </c>
      <c r="V280" t="str">
        <f t="shared" si="41"/>
        <v>Clear</v>
      </c>
      <c r="W280">
        <f t="shared" si="42"/>
        <v>52.262635279999998</v>
      </c>
      <c r="X280">
        <f t="shared" si="43"/>
        <v>58.591066999999995</v>
      </c>
      <c r="Y280">
        <f t="shared" si="44"/>
        <v>9.9069639999999985</v>
      </c>
      <c r="Z280">
        <f>VLOOKUP(E280,temp!$A$1:$C$13,3,FALSE)</f>
        <v>58.5</v>
      </c>
      <c r="AA280">
        <f>VLOOKUP(E280,temp!$A$1:$C$13,2,FALSE)</f>
        <v>53.6</v>
      </c>
    </row>
    <row r="281" spans="1:27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  <c r="Q281">
        <f t="shared" si="36"/>
        <v>2011</v>
      </c>
      <c r="R281" t="str">
        <f t="shared" si="37"/>
        <v>Fall</v>
      </c>
      <c r="S281" t="str">
        <f t="shared" si="38"/>
        <v>Jan</v>
      </c>
      <c r="T281" t="str">
        <f t="shared" si="39"/>
        <v>Fri</v>
      </c>
      <c r="U281" t="str">
        <f t="shared" si="40"/>
        <v>Work</v>
      </c>
      <c r="V281" t="str">
        <f t="shared" si="41"/>
        <v>Clear</v>
      </c>
      <c r="W281">
        <f t="shared" si="42"/>
        <v>54.026564719999996</v>
      </c>
      <c r="X281">
        <f t="shared" si="43"/>
        <v>61.517464159999989</v>
      </c>
      <c r="Y281">
        <f t="shared" si="44"/>
        <v>2.4778522000000001</v>
      </c>
      <c r="Z281">
        <f>VLOOKUP(E281,temp!$A$1:$C$13,3,FALSE)</f>
        <v>58.5</v>
      </c>
      <c r="AA281">
        <f>VLOOKUP(E281,temp!$A$1:$C$13,2,FALSE)</f>
        <v>53.6</v>
      </c>
    </row>
    <row r="282" spans="1:27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  <c r="Q282">
        <f t="shared" si="36"/>
        <v>2011</v>
      </c>
      <c r="R282" t="str">
        <f t="shared" si="37"/>
        <v>Fall</v>
      </c>
      <c r="S282" t="str">
        <f t="shared" si="38"/>
        <v>Jan</v>
      </c>
      <c r="T282" t="str">
        <f t="shared" si="39"/>
        <v>Sat</v>
      </c>
      <c r="U282" t="str">
        <f t="shared" si="40"/>
        <v>Weekend</v>
      </c>
      <c r="V282" t="str">
        <f t="shared" si="41"/>
        <v>Clear</v>
      </c>
      <c r="W282">
        <f t="shared" si="42"/>
        <v>55.17323528</v>
      </c>
      <c r="X282">
        <f t="shared" si="43"/>
        <v>62.596053679999997</v>
      </c>
      <c r="Y282">
        <f t="shared" si="44"/>
        <v>3.9966771999999997</v>
      </c>
      <c r="Z282">
        <f>VLOOKUP(E282,temp!$A$1:$C$13,3,FALSE)</f>
        <v>58.5</v>
      </c>
      <c r="AA282">
        <f>VLOOKUP(E282,temp!$A$1:$C$13,2,FALSE)</f>
        <v>53.6</v>
      </c>
    </row>
    <row r="283" spans="1:27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  <c r="Q283">
        <f t="shared" si="36"/>
        <v>2011</v>
      </c>
      <c r="R283" t="str">
        <f t="shared" si="37"/>
        <v>Fall</v>
      </c>
      <c r="S283" t="str">
        <f t="shared" si="38"/>
        <v>Jan</v>
      </c>
      <c r="T283" t="str">
        <f t="shared" si="39"/>
        <v>Sun</v>
      </c>
      <c r="U283" t="str">
        <f t="shared" si="40"/>
        <v>Weekend</v>
      </c>
      <c r="V283" t="str">
        <f t="shared" si="41"/>
        <v>Clear</v>
      </c>
      <c r="W283">
        <f t="shared" si="42"/>
        <v>57.20176472</v>
      </c>
      <c r="X283">
        <f t="shared" si="43"/>
        <v>63.906885319999994</v>
      </c>
      <c r="Y283">
        <f t="shared" si="44"/>
        <v>5.1877000000000004</v>
      </c>
      <c r="Z283">
        <f>VLOOKUP(E283,temp!$A$1:$C$13,3,FALSE)</f>
        <v>58.5</v>
      </c>
      <c r="AA283">
        <f>VLOOKUP(E283,temp!$A$1:$C$13,2,FALSE)</f>
        <v>53.6</v>
      </c>
    </row>
    <row r="284" spans="1:27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  <c r="Q284">
        <f t="shared" si="36"/>
        <v>2011</v>
      </c>
      <c r="R284" t="str">
        <f t="shared" si="37"/>
        <v>Fall</v>
      </c>
      <c r="S284" t="str">
        <f t="shared" si="38"/>
        <v>Jan</v>
      </c>
      <c r="T284" t="str">
        <f t="shared" si="39"/>
        <v>Mon</v>
      </c>
      <c r="U284" t="str">
        <f t="shared" si="40"/>
        <v>Weekend</v>
      </c>
      <c r="V284" t="str">
        <f t="shared" si="41"/>
        <v>Clear</v>
      </c>
      <c r="W284">
        <f t="shared" si="42"/>
        <v>60.376964720000004</v>
      </c>
      <c r="X284">
        <f t="shared" si="43"/>
        <v>66.218566999999993</v>
      </c>
      <c r="Y284">
        <f t="shared" si="44"/>
        <v>3.7920772</v>
      </c>
      <c r="Z284">
        <f>VLOOKUP(E284,temp!$A$1:$C$13,3,FALSE)</f>
        <v>58.5</v>
      </c>
      <c r="AA284">
        <f>VLOOKUP(E284,temp!$A$1:$C$13,2,FALSE)</f>
        <v>53.6</v>
      </c>
    </row>
    <row r="285" spans="1:27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  <c r="Q285">
        <f t="shared" si="36"/>
        <v>2011</v>
      </c>
      <c r="R285" t="str">
        <f t="shared" si="37"/>
        <v>Fall</v>
      </c>
      <c r="S285" t="str">
        <f t="shared" si="38"/>
        <v>Jan</v>
      </c>
      <c r="T285" t="str">
        <f t="shared" si="39"/>
        <v>Tue</v>
      </c>
      <c r="U285" t="str">
        <f t="shared" si="40"/>
        <v>Work</v>
      </c>
      <c r="V285" t="str">
        <f t="shared" si="41"/>
        <v>Mist</v>
      </c>
      <c r="W285">
        <f t="shared" si="42"/>
        <v>59.936035279999999</v>
      </c>
      <c r="X285">
        <f t="shared" si="43"/>
        <v>66.605555839999994</v>
      </c>
      <c r="Y285">
        <f t="shared" si="44"/>
        <v>10.440772000000001</v>
      </c>
      <c r="Z285">
        <f>VLOOKUP(E285,temp!$A$1:$C$13,3,FALSE)</f>
        <v>58.5</v>
      </c>
      <c r="AA285">
        <f>VLOOKUP(E285,temp!$A$1:$C$13,2,FALSE)</f>
        <v>53.6</v>
      </c>
    </row>
    <row r="286" spans="1:27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  <c r="Q286">
        <f t="shared" si="36"/>
        <v>2011</v>
      </c>
      <c r="R286" t="str">
        <f t="shared" si="37"/>
        <v>Fall</v>
      </c>
      <c r="S286" t="str">
        <f t="shared" si="38"/>
        <v>Jan</v>
      </c>
      <c r="T286" t="str">
        <f t="shared" si="39"/>
        <v>Wed</v>
      </c>
      <c r="U286" t="str">
        <f t="shared" si="40"/>
        <v>Work</v>
      </c>
      <c r="V286" t="str">
        <f t="shared" si="41"/>
        <v>LightRain</v>
      </c>
      <c r="W286">
        <f t="shared" si="42"/>
        <v>57.466364719999987</v>
      </c>
      <c r="X286">
        <f t="shared" si="43"/>
        <v>63.142182679999991</v>
      </c>
      <c r="Y286">
        <f t="shared" si="44"/>
        <v>17.3779</v>
      </c>
      <c r="Z286">
        <f>VLOOKUP(E286,temp!$A$1:$C$13,3,FALSE)</f>
        <v>58.5</v>
      </c>
      <c r="AA286">
        <f>VLOOKUP(E286,temp!$A$1:$C$13,2,FALSE)</f>
        <v>53.6</v>
      </c>
    </row>
    <row r="287" spans="1:27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  <c r="Q287">
        <f t="shared" si="36"/>
        <v>2011</v>
      </c>
      <c r="R287" t="str">
        <f t="shared" si="37"/>
        <v>Fall</v>
      </c>
      <c r="S287" t="str">
        <f t="shared" si="38"/>
        <v>Jan</v>
      </c>
      <c r="T287" t="str">
        <f t="shared" si="39"/>
        <v>Thu</v>
      </c>
      <c r="U287" t="str">
        <f t="shared" si="40"/>
        <v>Work</v>
      </c>
      <c r="V287" t="str">
        <f t="shared" si="41"/>
        <v>Mist</v>
      </c>
      <c r="W287">
        <f t="shared" si="42"/>
        <v>62.317435279999991</v>
      </c>
      <c r="X287">
        <f t="shared" si="43"/>
        <v>67.30216016</v>
      </c>
      <c r="Y287">
        <f t="shared" si="44"/>
        <v>10.357942</v>
      </c>
      <c r="Z287">
        <f>VLOOKUP(E287,temp!$A$1:$C$13,3,FALSE)</f>
        <v>58.5</v>
      </c>
      <c r="AA287">
        <f>VLOOKUP(E287,temp!$A$1:$C$13,2,FALSE)</f>
        <v>53.6</v>
      </c>
    </row>
    <row r="288" spans="1:27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  <c r="Q288">
        <f t="shared" si="36"/>
        <v>2011</v>
      </c>
      <c r="R288" t="str">
        <f t="shared" si="37"/>
        <v>Fall</v>
      </c>
      <c r="S288" t="str">
        <f t="shared" si="38"/>
        <v>Jan</v>
      </c>
      <c r="T288" t="str">
        <f t="shared" si="39"/>
        <v>Fri</v>
      </c>
      <c r="U288" t="str">
        <f t="shared" si="40"/>
        <v>Work</v>
      </c>
      <c r="V288" t="str">
        <f t="shared" si="41"/>
        <v>Mist</v>
      </c>
      <c r="W288">
        <f t="shared" si="42"/>
        <v>58.260164720000006</v>
      </c>
      <c r="X288">
        <f t="shared" si="43"/>
        <v>64.601537000000008</v>
      </c>
      <c r="Y288">
        <f t="shared" si="44"/>
        <v>15.776278</v>
      </c>
      <c r="Z288">
        <f>VLOOKUP(E288,temp!$A$1:$C$13,3,FALSE)</f>
        <v>58.5</v>
      </c>
      <c r="AA288">
        <f>VLOOKUP(E288,temp!$A$1:$C$13,2,FALSE)</f>
        <v>53.6</v>
      </c>
    </row>
    <row r="289" spans="1:27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  <c r="Q289">
        <f t="shared" si="36"/>
        <v>2011</v>
      </c>
      <c r="R289" t="str">
        <f t="shared" si="37"/>
        <v>Fall</v>
      </c>
      <c r="S289" t="str">
        <f t="shared" si="38"/>
        <v>Jan</v>
      </c>
      <c r="T289" t="str">
        <f t="shared" si="39"/>
        <v>Sat</v>
      </c>
      <c r="U289" t="str">
        <f t="shared" si="40"/>
        <v>Weekend</v>
      </c>
      <c r="V289" t="str">
        <f t="shared" si="41"/>
        <v>Clear</v>
      </c>
      <c r="W289">
        <f t="shared" si="42"/>
        <v>53.585635279999991</v>
      </c>
      <c r="X289">
        <f t="shared" si="43"/>
        <v>60.824398999999985</v>
      </c>
      <c r="Y289">
        <f t="shared" si="44"/>
        <v>18.033477999999999</v>
      </c>
      <c r="Z289">
        <f>VLOOKUP(E289,temp!$A$1:$C$13,3,FALSE)</f>
        <v>58.5</v>
      </c>
      <c r="AA289">
        <f>VLOOKUP(E289,temp!$A$1:$C$13,2,FALSE)</f>
        <v>53.6</v>
      </c>
    </row>
    <row r="290" spans="1:27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  <c r="Q290">
        <f t="shared" si="36"/>
        <v>2011</v>
      </c>
      <c r="R290" t="str">
        <f t="shared" si="37"/>
        <v>Fall</v>
      </c>
      <c r="S290" t="str">
        <f t="shared" si="38"/>
        <v>Jan</v>
      </c>
      <c r="T290" t="str">
        <f t="shared" si="39"/>
        <v>Sun</v>
      </c>
      <c r="U290" t="str">
        <f t="shared" si="40"/>
        <v>Weekend</v>
      </c>
      <c r="V290" t="str">
        <f t="shared" si="41"/>
        <v>Clear</v>
      </c>
      <c r="W290">
        <f t="shared" si="42"/>
        <v>54.114835279999994</v>
      </c>
      <c r="X290">
        <f t="shared" si="43"/>
        <v>61.364914159999991</v>
      </c>
      <c r="Y290">
        <f t="shared" si="44"/>
        <v>19.593322000000001</v>
      </c>
      <c r="Z290">
        <f>VLOOKUP(E290,temp!$A$1:$C$13,3,FALSE)</f>
        <v>58.5</v>
      </c>
      <c r="AA290">
        <f>VLOOKUP(E290,temp!$A$1:$C$13,2,FALSE)</f>
        <v>53.6</v>
      </c>
    </row>
    <row r="291" spans="1:27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  <c r="Q291">
        <f t="shared" si="36"/>
        <v>2011</v>
      </c>
      <c r="R291" t="str">
        <f t="shared" si="37"/>
        <v>Fall</v>
      </c>
      <c r="S291" t="str">
        <f t="shared" si="38"/>
        <v>Jan</v>
      </c>
      <c r="T291" t="str">
        <f t="shared" si="39"/>
        <v>Mon</v>
      </c>
      <c r="U291" t="str">
        <f t="shared" si="40"/>
        <v>Work</v>
      </c>
      <c r="V291" t="str">
        <f t="shared" si="41"/>
        <v>Clear</v>
      </c>
      <c r="W291">
        <f t="shared" si="42"/>
        <v>56.496235279999993</v>
      </c>
      <c r="X291">
        <f t="shared" si="43"/>
        <v>62.288878999999994</v>
      </c>
      <c r="Y291">
        <f t="shared" si="44"/>
        <v>12.575014000000001</v>
      </c>
      <c r="Z291">
        <f>VLOOKUP(E291,temp!$A$1:$C$13,3,FALSE)</f>
        <v>58.5</v>
      </c>
      <c r="AA291">
        <f>VLOOKUP(E291,temp!$A$1:$C$13,2,FALSE)</f>
        <v>53.6</v>
      </c>
    </row>
    <row r="292" spans="1:27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  <c r="Q292">
        <f t="shared" si="36"/>
        <v>2011</v>
      </c>
      <c r="R292" t="str">
        <f t="shared" si="37"/>
        <v>Fall</v>
      </c>
      <c r="S292" t="str">
        <f t="shared" si="38"/>
        <v>Jan</v>
      </c>
      <c r="T292" t="str">
        <f t="shared" si="39"/>
        <v>Tue</v>
      </c>
      <c r="U292" t="str">
        <f t="shared" si="40"/>
        <v>Work</v>
      </c>
      <c r="V292" t="str">
        <f t="shared" si="41"/>
        <v>Mist</v>
      </c>
      <c r="W292">
        <f t="shared" si="42"/>
        <v>56.319799999999994</v>
      </c>
      <c r="X292">
        <f t="shared" si="43"/>
        <v>63.752870839999993</v>
      </c>
      <c r="Y292">
        <f t="shared" si="44"/>
        <v>8.2657419999999995</v>
      </c>
      <c r="Z292">
        <f>VLOOKUP(E292,temp!$A$1:$C$13,3,FALSE)</f>
        <v>58.5</v>
      </c>
      <c r="AA292">
        <f>VLOOKUP(E292,temp!$A$1:$C$13,2,FALSE)</f>
        <v>53.6</v>
      </c>
    </row>
    <row r="293" spans="1:27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  <c r="Q293">
        <f t="shared" si="36"/>
        <v>2011</v>
      </c>
      <c r="R293" t="str">
        <f t="shared" si="37"/>
        <v>Fall</v>
      </c>
      <c r="S293" t="str">
        <f t="shared" si="38"/>
        <v>Jan</v>
      </c>
      <c r="T293" t="str">
        <f t="shared" si="39"/>
        <v>Wed</v>
      </c>
      <c r="U293" t="str">
        <f t="shared" si="40"/>
        <v>Work</v>
      </c>
      <c r="V293" t="str">
        <f t="shared" si="41"/>
        <v>LightRain</v>
      </c>
      <c r="W293">
        <f t="shared" si="42"/>
        <v>57.297655759999991</v>
      </c>
      <c r="X293">
        <f t="shared" si="43"/>
        <v>62.670009919999984</v>
      </c>
      <c r="Y293">
        <f t="shared" si="44"/>
        <v>17.060373999999999</v>
      </c>
      <c r="Z293">
        <f>VLOOKUP(E293,temp!$A$1:$C$13,3,FALSE)</f>
        <v>58.5</v>
      </c>
      <c r="AA293">
        <f>VLOOKUP(E293,temp!$A$1:$C$13,2,FALSE)</f>
        <v>53.6</v>
      </c>
    </row>
    <row r="294" spans="1:27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  <c r="Q294">
        <f t="shared" si="36"/>
        <v>2011</v>
      </c>
      <c r="R294" t="str">
        <f t="shared" si="37"/>
        <v>Fall</v>
      </c>
      <c r="S294" t="str">
        <f t="shared" si="38"/>
        <v>Jan</v>
      </c>
      <c r="T294" t="str">
        <f t="shared" si="39"/>
        <v>Thu</v>
      </c>
      <c r="U294" t="str">
        <f t="shared" si="40"/>
        <v>Work</v>
      </c>
      <c r="V294" t="str">
        <f t="shared" si="41"/>
        <v>Clear</v>
      </c>
      <c r="W294">
        <f t="shared" si="42"/>
        <v>50.322164719999996</v>
      </c>
      <c r="X294">
        <f t="shared" si="43"/>
        <v>56.894711000000001</v>
      </c>
      <c r="Y294">
        <f t="shared" si="44"/>
        <v>28.870150000000002</v>
      </c>
      <c r="Z294">
        <f>VLOOKUP(E294,temp!$A$1:$C$13,3,FALSE)</f>
        <v>58.5</v>
      </c>
      <c r="AA294">
        <f>VLOOKUP(E294,temp!$A$1:$C$13,2,FALSE)</f>
        <v>53.6</v>
      </c>
    </row>
    <row r="295" spans="1:27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  <c r="Q295">
        <f t="shared" si="36"/>
        <v>2011</v>
      </c>
      <c r="R295" t="str">
        <f t="shared" si="37"/>
        <v>Fall</v>
      </c>
      <c r="S295" t="str">
        <f t="shared" si="38"/>
        <v>Jan</v>
      </c>
      <c r="T295" t="str">
        <f t="shared" si="39"/>
        <v>Fri</v>
      </c>
      <c r="U295" t="str">
        <f t="shared" si="40"/>
        <v>Work</v>
      </c>
      <c r="V295" t="str">
        <f t="shared" si="41"/>
        <v>Clear</v>
      </c>
      <c r="W295">
        <f t="shared" si="42"/>
        <v>45.206599999999995</v>
      </c>
      <c r="X295">
        <f t="shared" si="43"/>
        <v>51.655655839999994</v>
      </c>
      <c r="Y295">
        <f t="shared" si="44"/>
        <v>15.612136000000001</v>
      </c>
      <c r="Z295">
        <f>VLOOKUP(E295,temp!$A$1:$C$13,3,FALSE)</f>
        <v>58.5</v>
      </c>
      <c r="AA295">
        <f>VLOOKUP(E295,temp!$A$1:$C$13,2,FALSE)</f>
        <v>53.6</v>
      </c>
    </row>
    <row r="296" spans="1:27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  <c r="Q296">
        <f t="shared" si="36"/>
        <v>2011</v>
      </c>
      <c r="R296" t="str">
        <f t="shared" si="37"/>
        <v>Fall</v>
      </c>
      <c r="S296" t="str">
        <f t="shared" si="38"/>
        <v>Jan</v>
      </c>
      <c r="T296" t="str">
        <f t="shared" si="39"/>
        <v>Sat</v>
      </c>
      <c r="U296" t="str">
        <f t="shared" si="40"/>
        <v>Weekend</v>
      </c>
      <c r="V296" t="str">
        <f t="shared" si="41"/>
        <v>Clear</v>
      </c>
      <c r="W296">
        <f t="shared" si="42"/>
        <v>44.677399999999992</v>
      </c>
      <c r="X296">
        <f t="shared" si="43"/>
        <v>51.887043679999991</v>
      </c>
      <c r="Y296">
        <f t="shared" si="44"/>
        <v>7.1160022000000005</v>
      </c>
      <c r="Z296">
        <f>VLOOKUP(E296,temp!$A$1:$C$13,3,FALSE)</f>
        <v>58.5</v>
      </c>
      <c r="AA296">
        <f>VLOOKUP(E296,temp!$A$1:$C$13,2,FALSE)</f>
        <v>53.6</v>
      </c>
    </row>
    <row r="297" spans="1:27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  <c r="Q297">
        <f t="shared" si="36"/>
        <v>2011</v>
      </c>
      <c r="R297" t="str">
        <f t="shared" si="37"/>
        <v>Fall</v>
      </c>
      <c r="S297" t="str">
        <f t="shared" si="38"/>
        <v>Jan</v>
      </c>
      <c r="T297" t="str">
        <f t="shared" si="39"/>
        <v>Sun</v>
      </c>
      <c r="U297" t="str">
        <f t="shared" si="40"/>
        <v>Weekend</v>
      </c>
      <c r="V297" t="str">
        <f t="shared" si="41"/>
        <v>Clear</v>
      </c>
      <c r="W297">
        <f t="shared" si="42"/>
        <v>44.589235279999997</v>
      </c>
      <c r="X297">
        <f t="shared" si="43"/>
        <v>51.50151932</v>
      </c>
      <c r="Y297">
        <f t="shared" si="44"/>
        <v>7.567825</v>
      </c>
      <c r="Z297">
        <f>VLOOKUP(E297,temp!$A$1:$C$13,3,FALSE)</f>
        <v>58.5</v>
      </c>
      <c r="AA297">
        <f>VLOOKUP(E297,temp!$A$1:$C$13,2,FALSE)</f>
        <v>53.6</v>
      </c>
    </row>
    <row r="298" spans="1:27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  <c r="Q298">
        <f t="shared" si="36"/>
        <v>2011</v>
      </c>
      <c r="R298" t="str">
        <f t="shared" si="37"/>
        <v>Fall</v>
      </c>
      <c r="S298" t="str">
        <f t="shared" si="38"/>
        <v>Jan</v>
      </c>
      <c r="T298" t="str">
        <f t="shared" si="39"/>
        <v>Mon</v>
      </c>
      <c r="U298" t="str">
        <f t="shared" si="40"/>
        <v>Work</v>
      </c>
      <c r="V298" t="str">
        <f t="shared" si="41"/>
        <v>Clear</v>
      </c>
      <c r="W298">
        <f t="shared" si="42"/>
        <v>48.999164719999996</v>
      </c>
      <c r="X298">
        <f t="shared" si="43"/>
        <v>55.740456679999994</v>
      </c>
      <c r="Y298">
        <f t="shared" si="44"/>
        <v>8.8402719999999988</v>
      </c>
      <c r="Z298">
        <f>VLOOKUP(E298,temp!$A$1:$C$13,3,FALSE)</f>
        <v>58.5</v>
      </c>
      <c r="AA298">
        <f>VLOOKUP(E298,temp!$A$1:$C$13,2,FALSE)</f>
        <v>53.6</v>
      </c>
    </row>
    <row r="299" spans="1:27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  <c r="Q299">
        <f t="shared" si="36"/>
        <v>2011</v>
      </c>
      <c r="R299" t="str">
        <f t="shared" si="37"/>
        <v>Fall</v>
      </c>
      <c r="S299" t="str">
        <f t="shared" si="38"/>
        <v>Jan</v>
      </c>
      <c r="T299" t="str">
        <f t="shared" si="39"/>
        <v>Tue</v>
      </c>
      <c r="U299" t="str">
        <f t="shared" si="40"/>
        <v>Work</v>
      </c>
      <c r="V299" t="str">
        <f t="shared" si="41"/>
        <v>Clear</v>
      </c>
      <c r="W299">
        <f t="shared" si="42"/>
        <v>49.881235279999999</v>
      </c>
      <c r="X299">
        <f t="shared" si="43"/>
        <v>56.510284999999996</v>
      </c>
      <c r="Y299">
        <f t="shared" si="44"/>
        <v>11.999428</v>
      </c>
      <c r="Z299">
        <f>VLOOKUP(E299,temp!$A$1:$C$13,3,FALSE)</f>
        <v>58.5</v>
      </c>
      <c r="AA299">
        <f>VLOOKUP(E299,temp!$A$1:$C$13,2,FALSE)</f>
        <v>53.6</v>
      </c>
    </row>
    <row r="300" spans="1:27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  <c r="Q300">
        <f t="shared" si="36"/>
        <v>2011</v>
      </c>
      <c r="R300" t="str">
        <f t="shared" si="37"/>
        <v>Fall</v>
      </c>
      <c r="S300" t="str">
        <f t="shared" si="38"/>
        <v>Jan</v>
      </c>
      <c r="T300" t="str">
        <f t="shared" si="39"/>
        <v>Wed</v>
      </c>
      <c r="U300" t="str">
        <f t="shared" si="40"/>
        <v>Work</v>
      </c>
      <c r="V300" t="str">
        <f t="shared" si="41"/>
        <v>Mist</v>
      </c>
      <c r="W300">
        <f t="shared" si="42"/>
        <v>51.204235279999999</v>
      </c>
      <c r="X300">
        <f t="shared" si="43"/>
        <v>57.666125839999999</v>
      </c>
      <c r="Y300">
        <f t="shared" si="44"/>
        <v>10.810371999999999</v>
      </c>
      <c r="Z300">
        <f>VLOOKUP(E300,temp!$A$1:$C$13,3,FALSE)</f>
        <v>58.5</v>
      </c>
      <c r="AA300">
        <f>VLOOKUP(E300,temp!$A$1:$C$13,2,FALSE)</f>
        <v>53.6</v>
      </c>
    </row>
    <row r="301" spans="1:27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  <c r="Q301">
        <f t="shared" si="36"/>
        <v>2011</v>
      </c>
      <c r="R301" t="str">
        <f t="shared" si="37"/>
        <v>Fall</v>
      </c>
      <c r="S301" t="str">
        <f t="shared" si="38"/>
        <v>Jan</v>
      </c>
      <c r="T301" t="str">
        <f t="shared" si="39"/>
        <v>Thu</v>
      </c>
      <c r="U301" t="str">
        <f t="shared" si="40"/>
        <v>Work</v>
      </c>
      <c r="V301" t="str">
        <f t="shared" si="41"/>
        <v>Mist</v>
      </c>
      <c r="W301">
        <f t="shared" si="42"/>
        <v>49.704799999999992</v>
      </c>
      <c r="X301">
        <f t="shared" si="43"/>
        <v>55.737893839999998</v>
      </c>
      <c r="Y301">
        <f t="shared" si="44"/>
        <v>14.052358</v>
      </c>
      <c r="Z301">
        <f>VLOOKUP(E301,temp!$A$1:$C$13,3,FALSE)</f>
        <v>58.5</v>
      </c>
      <c r="AA301">
        <f>VLOOKUP(E301,temp!$A$1:$C$13,2,FALSE)</f>
        <v>53.6</v>
      </c>
    </row>
    <row r="302" spans="1:27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  <c r="Q302">
        <f t="shared" si="36"/>
        <v>2011</v>
      </c>
      <c r="R302" t="str">
        <f t="shared" si="37"/>
        <v>Fall</v>
      </c>
      <c r="S302" t="str">
        <f t="shared" si="38"/>
        <v>Jan</v>
      </c>
      <c r="T302" t="str">
        <f t="shared" si="39"/>
        <v>Fri</v>
      </c>
      <c r="U302" t="str">
        <f t="shared" si="40"/>
        <v>Work</v>
      </c>
      <c r="V302" t="str">
        <f t="shared" si="41"/>
        <v>Mist</v>
      </c>
      <c r="W302">
        <f t="shared" si="42"/>
        <v>34.975364719999995</v>
      </c>
      <c r="X302">
        <f t="shared" si="43"/>
        <v>38.867816479999995</v>
      </c>
      <c r="Y302">
        <f t="shared" si="44"/>
        <v>16.145613999999998</v>
      </c>
      <c r="Z302">
        <f>VLOOKUP(E302,temp!$A$1:$C$13,3,FALSE)</f>
        <v>58.5</v>
      </c>
      <c r="AA302">
        <f>VLOOKUP(E302,temp!$A$1:$C$13,2,FALSE)</f>
        <v>53.6</v>
      </c>
    </row>
    <row r="303" spans="1:27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  <c r="Q303">
        <f t="shared" si="36"/>
        <v>2011</v>
      </c>
      <c r="R303" t="str">
        <f t="shared" si="37"/>
        <v>Fall</v>
      </c>
      <c r="S303" t="str">
        <f t="shared" si="38"/>
        <v>Jan</v>
      </c>
      <c r="T303" t="str">
        <f t="shared" si="39"/>
        <v>Sat</v>
      </c>
      <c r="U303" t="str">
        <f t="shared" si="40"/>
        <v>Weekend</v>
      </c>
      <c r="V303" t="str">
        <f t="shared" si="41"/>
        <v>LightRain</v>
      </c>
      <c r="W303">
        <f t="shared" si="42"/>
        <v>26.861035279999996</v>
      </c>
      <c r="X303">
        <f t="shared" si="43"/>
        <v>27.774502519999999</v>
      </c>
      <c r="Y303">
        <f t="shared" si="44"/>
        <v>24.190486</v>
      </c>
      <c r="Z303">
        <f>VLOOKUP(E303,temp!$A$1:$C$13,3,FALSE)</f>
        <v>58.5</v>
      </c>
      <c r="AA303">
        <f>VLOOKUP(E303,temp!$A$1:$C$13,2,FALSE)</f>
        <v>53.6</v>
      </c>
    </row>
    <row r="304" spans="1:27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  <c r="Q304">
        <f t="shared" si="36"/>
        <v>2011</v>
      </c>
      <c r="R304" t="str">
        <f t="shared" si="37"/>
        <v>Fall</v>
      </c>
      <c r="S304" t="str">
        <f t="shared" si="38"/>
        <v>Jan</v>
      </c>
      <c r="T304" t="str">
        <f t="shared" si="39"/>
        <v>Sun</v>
      </c>
      <c r="U304" t="str">
        <f t="shared" si="40"/>
        <v>Weekend</v>
      </c>
      <c r="V304" t="str">
        <f t="shared" si="41"/>
        <v>Clear</v>
      </c>
      <c r="W304">
        <f t="shared" si="42"/>
        <v>33.740635279999992</v>
      </c>
      <c r="X304">
        <f t="shared" si="43"/>
        <v>39.174991159999998</v>
      </c>
      <c r="Y304">
        <f t="shared" si="44"/>
        <v>12.656722</v>
      </c>
      <c r="Z304">
        <f>VLOOKUP(E304,temp!$A$1:$C$13,3,FALSE)</f>
        <v>58.5</v>
      </c>
      <c r="AA304">
        <f>VLOOKUP(E304,temp!$A$1:$C$13,2,FALSE)</f>
        <v>53.6</v>
      </c>
    </row>
    <row r="305" spans="1:27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  <c r="Q305">
        <f t="shared" si="36"/>
        <v>2011</v>
      </c>
      <c r="R305" t="str">
        <f t="shared" si="37"/>
        <v>Fall</v>
      </c>
      <c r="S305" t="str">
        <f t="shared" si="38"/>
        <v>Jan</v>
      </c>
      <c r="T305" t="str">
        <f t="shared" si="39"/>
        <v>Mon</v>
      </c>
      <c r="U305" t="str">
        <f t="shared" si="40"/>
        <v>Work</v>
      </c>
      <c r="V305" t="str">
        <f t="shared" si="41"/>
        <v>Clear</v>
      </c>
      <c r="W305">
        <f t="shared" si="42"/>
        <v>35.945599999999999</v>
      </c>
      <c r="X305">
        <f t="shared" si="43"/>
        <v>43.413928519999999</v>
      </c>
      <c r="Y305">
        <f t="shared" si="44"/>
        <v>8.0190999999999999</v>
      </c>
      <c r="Z305">
        <f>VLOOKUP(E305,temp!$A$1:$C$13,3,FALSE)</f>
        <v>58.5</v>
      </c>
      <c r="AA305">
        <f>VLOOKUP(E305,temp!$A$1:$C$13,2,FALSE)</f>
        <v>53.6</v>
      </c>
    </row>
    <row r="306" spans="1:27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  <c r="Q306">
        <f t="shared" si="36"/>
        <v>2011</v>
      </c>
      <c r="R306" t="str">
        <f t="shared" si="37"/>
        <v>Fall</v>
      </c>
      <c r="S306" t="str">
        <f t="shared" si="38"/>
        <v>Jan</v>
      </c>
      <c r="T306" t="str">
        <f t="shared" si="39"/>
        <v>Tue</v>
      </c>
      <c r="U306" t="str">
        <f t="shared" si="40"/>
        <v>Work</v>
      </c>
      <c r="V306" t="str">
        <f t="shared" si="41"/>
        <v>Clear</v>
      </c>
      <c r="W306">
        <f t="shared" si="42"/>
        <v>42.384164719999994</v>
      </c>
      <c r="X306">
        <f t="shared" si="43"/>
        <v>48.420619519999995</v>
      </c>
      <c r="Y306">
        <f t="shared" si="44"/>
        <v>9.9476859999999991</v>
      </c>
      <c r="Z306">
        <f>VLOOKUP(E306,temp!$A$1:$C$13,3,FALSE)</f>
        <v>48.8</v>
      </c>
      <c r="AA306">
        <f>VLOOKUP(E306,temp!$A$1:$C$13,2,FALSE)</f>
        <v>43</v>
      </c>
    </row>
    <row r="307" spans="1:27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  <c r="Q307">
        <f t="shared" si="36"/>
        <v>2011</v>
      </c>
      <c r="R307" t="str">
        <f t="shared" si="37"/>
        <v>Fall</v>
      </c>
      <c r="S307" t="str">
        <f t="shared" si="38"/>
        <v>Jan</v>
      </c>
      <c r="T307" t="str">
        <f t="shared" si="39"/>
        <v>Wed</v>
      </c>
      <c r="U307" t="str">
        <f t="shared" si="40"/>
        <v>Work</v>
      </c>
      <c r="V307" t="str">
        <f t="shared" si="41"/>
        <v>Clear</v>
      </c>
      <c r="W307">
        <f t="shared" si="42"/>
        <v>39.9146</v>
      </c>
      <c r="X307">
        <f t="shared" si="43"/>
        <v>47.571831319999994</v>
      </c>
      <c r="Y307">
        <f t="shared" si="44"/>
        <v>6.4180522</v>
      </c>
      <c r="Z307">
        <f>VLOOKUP(E307,temp!$A$1:$C$13,3,FALSE)</f>
        <v>48.8</v>
      </c>
      <c r="AA307">
        <f>VLOOKUP(E307,temp!$A$1:$C$13,2,FALSE)</f>
        <v>43</v>
      </c>
    </row>
    <row r="308" spans="1:27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  <c r="Q308">
        <f t="shared" si="36"/>
        <v>2011</v>
      </c>
      <c r="R308" t="str">
        <f t="shared" si="37"/>
        <v>Fall</v>
      </c>
      <c r="S308" t="str">
        <f t="shared" si="38"/>
        <v>Jan</v>
      </c>
      <c r="T308" t="str">
        <f t="shared" si="39"/>
        <v>Thu</v>
      </c>
      <c r="U308" t="str">
        <f t="shared" si="40"/>
        <v>Work</v>
      </c>
      <c r="V308" t="str">
        <f t="shared" si="41"/>
        <v>Clear</v>
      </c>
      <c r="W308">
        <f t="shared" si="42"/>
        <v>43.177964719999999</v>
      </c>
      <c r="X308">
        <f t="shared" si="43"/>
        <v>49.498598839999993</v>
      </c>
      <c r="Y308">
        <f t="shared" si="44"/>
        <v>10.029921999999999</v>
      </c>
      <c r="Z308">
        <f>VLOOKUP(E308,temp!$A$1:$C$13,3,FALSE)</f>
        <v>48.8</v>
      </c>
      <c r="AA308">
        <f>VLOOKUP(E308,temp!$A$1:$C$13,2,FALSE)</f>
        <v>43</v>
      </c>
    </row>
    <row r="309" spans="1:27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  <c r="Q309">
        <f t="shared" si="36"/>
        <v>2011</v>
      </c>
      <c r="R309" t="str">
        <f t="shared" si="37"/>
        <v>Fall</v>
      </c>
      <c r="S309" t="str">
        <f t="shared" si="38"/>
        <v>Jan</v>
      </c>
      <c r="T309" t="str">
        <f t="shared" si="39"/>
        <v>Fri</v>
      </c>
      <c r="U309" t="str">
        <f t="shared" si="40"/>
        <v>Work</v>
      </c>
      <c r="V309" t="str">
        <f t="shared" si="41"/>
        <v>Mist</v>
      </c>
      <c r="W309">
        <f t="shared" si="42"/>
        <v>42.648764719999996</v>
      </c>
      <c r="X309">
        <f t="shared" si="43"/>
        <v>49.189959679999987</v>
      </c>
      <c r="Y309">
        <f t="shared" si="44"/>
        <v>18.937414</v>
      </c>
      <c r="Z309">
        <f>VLOOKUP(E309,temp!$A$1:$C$13,3,FALSE)</f>
        <v>48.8</v>
      </c>
      <c r="AA309">
        <f>VLOOKUP(E309,temp!$A$1:$C$13,2,FALSE)</f>
        <v>43</v>
      </c>
    </row>
    <row r="310" spans="1:27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  <c r="Q310">
        <f t="shared" si="36"/>
        <v>2011</v>
      </c>
      <c r="R310" t="str">
        <f t="shared" si="37"/>
        <v>Fall</v>
      </c>
      <c r="S310" t="str">
        <f t="shared" si="38"/>
        <v>Jan</v>
      </c>
      <c r="T310" t="str">
        <f t="shared" si="39"/>
        <v>Sat</v>
      </c>
      <c r="U310" t="str">
        <f t="shared" si="40"/>
        <v>Weekend</v>
      </c>
      <c r="V310" t="str">
        <f t="shared" si="41"/>
        <v>Clear</v>
      </c>
      <c r="W310">
        <f t="shared" si="42"/>
        <v>34.53443527999999</v>
      </c>
      <c r="X310">
        <f t="shared" si="43"/>
        <v>39.483142159999993</v>
      </c>
      <c r="Y310">
        <f t="shared" si="44"/>
        <v>13.478092</v>
      </c>
      <c r="Z310">
        <f>VLOOKUP(E310,temp!$A$1:$C$13,3,FALSE)</f>
        <v>48.8</v>
      </c>
      <c r="AA310">
        <f>VLOOKUP(E310,temp!$A$1:$C$13,2,FALSE)</f>
        <v>43</v>
      </c>
    </row>
    <row r="311" spans="1:27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  <c r="Q311">
        <f t="shared" si="36"/>
        <v>2011</v>
      </c>
      <c r="R311" t="str">
        <f t="shared" si="37"/>
        <v>Fall</v>
      </c>
      <c r="S311" t="str">
        <f t="shared" si="38"/>
        <v>Jan</v>
      </c>
      <c r="T311" t="str">
        <f t="shared" si="39"/>
        <v>Sun</v>
      </c>
      <c r="U311" t="str">
        <f t="shared" si="40"/>
        <v>Weekend</v>
      </c>
      <c r="V311" t="str">
        <f t="shared" si="41"/>
        <v>Clear</v>
      </c>
      <c r="W311">
        <f t="shared" si="42"/>
        <v>36.827564719999998</v>
      </c>
      <c r="X311">
        <f t="shared" si="43"/>
        <v>44.182170319999997</v>
      </c>
      <c r="Y311">
        <f t="shared" si="44"/>
        <v>7.0755772000000006</v>
      </c>
      <c r="Z311">
        <f>VLOOKUP(E311,temp!$A$1:$C$13,3,FALSE)</f>
        <v>48.8</v>
      </c>
      <c r="AA311">
        <f>VLOOKUP(E311,temp!$A$1:$C$13,2,FALSE)</f>
        <v>43</v>
      </c>
    </row>
    <row r="312" spans="1:27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  <c r="Q312">
        <f t="shared" si="36"/>
        <v>2011</v>
      </c>
      <c r="R312" t="str">
        <f t="shared" si="37"/>
        <v>Fall</v>
      </c>
      <c r="S312" t="str">
        <f t="shared" si="38"/>
        <v>Jan</v>
      </c>
      <c r="T312" t="str">
        <f t="shared" si="39"/>
        <v>Mon</v>
      </c>
      <c r="U312" t="str">
        <f t="shared" si="40"/>
        <v>Work</v>
      </c>
      <c r="V312" t="str">
        <f t="shared" si="41"/>
        <v>Clear</v>
      </c>
      <c r="W312">
        <f t="shared" si="42"/>
        <v>41.766799999999996</v>
      </c>
      <c r="X312">
        <f t="shared" si="43"/>
        <v>48.882296839999995</v>
      </c>
      <c r="Y312">
        <f t="shared" si="44"/>
        <v>4.7768499999999996</v>
      </c>
      <c r="Z312">
        <f>VLOOKUP(E312,temp!$A$1:$C$13,3,FALSE)</f>
        <v>48.8</v>
      </c>
      <c r="AA312">
        <f>VLOOKUP(E312,temp!$A$1:$C$13,2,FALSE)</f>
        <v>43</v>
      </c>
    </row>
    <row r="313" spans="1:27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  <c r="Q313">
        <f t="shared" si="36"/>
        <v>2011</v>
      </c>
      <c r="R313" t="str">
        <f t="shared" si="37"/>
        <v>Fall</v>
      </c>
      <c r="S313" t="str">
        <f t="shared" si="38"/>
        <v>Jan</v>
      </c>
      <c r="T313" t="str">
        <f t="shared" si="39"/>
        <v>Tue</v>
      </c>
      <c r="U313" t="str">
        <f t="shared" si="40"/>
        <v>Work</v>
      </c>
      <c r="V313" t="str">
        <f t="shared" si="41"/>
        <v>Clear</v>
      </c>
      <c r="W313">
        <f t="shared" si="42"/>
        <v>43.177964719999999</v>
      </c>
      <c r="X313">
        <f t="shared" si="43"/>
        <v>50.270501839999994</v>
      </c>
      <c r="Y313">
        <f t="shared" si="44"/>
        <v>5.5564749999999998</v>
      </c>
      <c r="Z313">
        <f>VLOOKUP(E313,temp!$A$1:$C$13,3,FALSE)</f>
        <v>48.8</v>
      </c>
      <c r="AA313">
        <f>VLOOKUP(E313,temp!$A$1:$C$13,2,FALSE)</f>
        <v>43</v>
      </c>
    </row>
    <row r="314" spans="1:27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  <c r="Q314">
        <f t="shared" si="36"/>
        <v>2011</v>
      </c>
      <c r="R314" t="str">
        <f t="shared" si="37"/>
        <v>Fall</v>
      </c>
      <c r="S314" t="str">
        <f t="shared" si="38"/>
        <v>Jan</v>
      </c>
      <c r="T314" t="str">
        <f t="shared" si="39"/>
        <v>Wed</v>
      </c>
      <c r="U314" t="str">
        <f t="shared" si="40"/>
        <v>Work</v>
      </c>
      <c r="V314" t="str">
        <f t="shared" si="41"/>
        <v>Clear</v>
      </c>
      <c r="W314">
        <f t="shared" si="42"/>
        <v>42.295999999999999</v>
      </c>
      <c r="X314">
        <f t="shared" si="43"/>
        <v>49.884001159999997</v>
      </c>
      <c r="Y314">
        <f t="shared" si="44"/>
        <v>5.1049227999999998</v>
      </c>
      <c r="Z314">
        <f>VLOOKUP(E314,temp!$A$1:$C$13,3,FALSE)</f>
        <v>48.8</v>
      </c>
      <c r="AA314">
        <f>VLOOKUP(E314,temp!$A$1:$C$13,2,FALSE)</f>
        <v>43</v>
      </c>
    </row>
    <row r="315" spans="1:27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  <c r="Q315">
        <f t="shared" si="36"/>
        <v>2011</v>
      </c>
      <c r="R315" t="str">
        <f t="shared" si="37"/>
        <v>Fall</v>
      </c>
      <c r="S315" t="str">
        <f t="shared" si="38"/>
        <v>Jan</v>
      </c>
      <c r="T315" t="str">
        <f t="shared" si="39"/>
        <v>Thu</v>
      </c>
      <c r="U315" t="str">
        <f t="shared" si="40"/>
        <v>Work</v>
      </c>
      <c r="V315" t="str">
        <f t="shared" si="41"/>
        <v>Mist</v>
      </c>
      <c r="W315">
        <f t="shared" si="42"/>
        <v>40.179199999999994</v>
      </c>
      <c r="X315">
        <f t="shared" si="43"/>
        <v>45.568910840000001</v>
      </c>
      <c r="Y315">
        <f t="shared" si="44"/>
        <v>13.478422</v>
      </c>
      <c r="Z315">
        <f>VLOOKUP(E315,temp!$A$1:$C$13,3,FALSE)</f>
        <v>48.8</v>
      </c>
      <c r="AA315">
        <f>VLOOKUP(E315,temp!$A$1:$C$13,2,FALSE)</f>
        <v>43</v>
      </c>
    </row>
    <row r="316" spans="1:27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  <c r="Q316">
        <f t="shared" si="36"/>
        <v>2011</v>
      </c>
      <c r="R316" t="str">
        <f t="shared" si="37"/>
        <v>Fall</v>
      </c>
      <c r="S316" t="str">
        <f t="shared" si="38"/>
        <v>Jan</v>
      </c>
      <c r="T316" t="str">
        <f t="shared" si="39"/>
        <v>Fri</v>
      </c>
      <c r="U316" t="str">
        <f t="shared" si="40"/>
        <v>Weekend</v>
      </c>
      <c r="V316" t="str">
        <f t="shared" si="41"/>
        <v>Clear</v>
      </c>
      <c r="W316">
        <f t="shared" si="42"/>
        <v>34.269835279999995</v>
      </c>
      <c r="X316">
        <f t="shared" si="43"/>
        <v>37.403946679999997</v>
      </c>
      <c r="Y316">
        <f t="shared" si="44"/>
        <v>21.768549999999998</v>
      </c>
      <c r="Z316">
        <f>VLOOKUP(E316,temp!$A$1:$C$13,3,FALSE)</f>
        <v>48.8</v>
      </c>
      <c r="AA316">
        <f>VLOOKUP(E316,temp!$A$1:$C$13,2,FALSE)</f>
        <v>43</v>
      </c>
    </row>
    <row r="317" spans="1:27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  <c r="Q317">
        <f t="shared" si="36"/>
        <v>2011</v>
      </c>
      <c r="R317" t="str">
        <f t="shared" si="37"/>
        <v>Fall</v>
      </c>
      <c r="S317" t="str">
        <f t="shared" si="38"/>
        <v>Jan</v>
      </c>
      <c r="T317" t="str">
        <f t="shared" si="39"/>
        <v>Sat</v>
      </c>
      <c r="U317" t="str">
        <f t="shared" si="40"/>
        <v>Weekend</v>
      </c>
      <c r="V317" t="str">
        <f t="shared" si="41"/>
        <v>Clear</v>
      </c>
      <c r="W317">
        <f t="shared" si="42"/>
        <v>37.709635280000001</v>
      </c>
      <c r="X317">
        <f t="shared" si="43"/>
        <v>43.643241679999996</v>
      </c>
      <c r="Y317">
        <f t="shared" si="44"/>
        <v>14.996092000000001</v>
      </c>
      <c r="Z317">
        <f>VLOOKUP(E317,temp!$A$1:$C$13,3,FALSE)</f>
        <v>48.8</v>
      </c>
      <c r="AA317">
        <f>VLOOKUP(E317,temp!$A$1:$C$13,2,FALSE)</f>
        <v>43</v>
      </c>
    </row>
    <row r="318" spans="1:27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  <c r="Q318">
        <f t="shared" si="36"/>
        <v>2011</v>
      </c>
      <c r="R318" t="str">
        <f t="shared" si="37"/>
        <v>Fall</v>
      </c>
      <c r="S318" t="str">
        <f t="shared" si="38"/>
        <v>Jan</v>
      </c>
      <c r="T318" t="str">
        <f t="shared" si="39"/>
        <v>Sun</v>
      </c>
      <c r="U318" t="str">
        <f t="shared" si="40"/>
        <v>Weekend</v>
      </c>
      <c r="V318" t="str">
        <f t="shared" si="41"/>
        <v>Clear</v>
      </c>
      <c r="W318">
        <f t="shared" si="42"/>
        <v>46.617764719999997</v>
      </c>
      <c r="X318">
        <f t="shared" si="43"/>
        <v>52.504322000000002</v>
      </c>
      <c r="Y318">
        <f t="shared" si="44"/>
        <v>19.593585999999998</v>
      </c>
      <c r="Z318">
        <f>VLOOKUP(E318,temp!$A$1:$C$13,3,FALSE)</f>
        <v>48.8</v>
      </c>
      <c r="AA318">
        <f>VLOOKUP(E318,temp!$A$1:$C$13,2,FALSE)</f>
        <v>43</v>
      </c>
    </row>
    <row r="319" spans="1:27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  <c r="Q319">
        <f t="shared" si="36"/>
        <v>2011</v>
      </c>
      <c r="R319" t="str">
        <f t="shared" si="37"/>
        <v>Fall</v>
      </c>
      <c r="S319" t="str">
        <f t="shared" si="38"/>
        <v>Jan</v>
      </c>
      <c r="T319" t="str">
        <f t="shared" si="39"/>
        <v>Mon</v>
      </c>
      <c r="U319" t="str">
        <f t="shared" si="40"/>
        <v>Work</v>
      </c>
      <c r="V319" t="str">
        <f t="shared" si="41"/>
        <v>Clear</v>
      </c>
      <c r="W319">
        <f t="shared" si="42"/>
        <v>56.055199999999999</v>
      </c>
      <c r="X319">
        <f t="shared" si="43"/>
        <v>63.983648479999992</v>
      </c>
      <c r="Y319">
        <f t="shared" si="44"/>
        <v>21.235336</v>
      </c>
      <c r="Z319">
        <f>VLOOKUP(E319,temp!$A$1:$C$13,3,FALSE)</f>
        <v>48.8</v>
      </c>
      <c r="AA319">
        <f>VLOOKUP(E319,temp!$A$1:$C$13,2,FALSE)</f>
        <v>43</v>
      </c>
    </row>
    <row r="320" spans="1:27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  <c r="Q320">
        <f t="shared" si="36"/>
        <v>2011</v>
      </c>
      <c r="R320" t="str">
        <f t="shared" si="37"/>
        <v>Fall</v>
      </c>
      <c r="S320" t="str">
        <f t="shared" si="38"/>
        <v>Jan</v>
      </c>
      <c r="T320" t="str">
        <f t="shared" si="39"/>
        <v>Tue</v>
      </c>
      <c r="U320" t="str">
        <f t="shared" si="40"/>
        <v>Work</v>
      </c>
      <c r="V320" t="str">
        <f t="shared" si="41"/>
        <v>Mist</v>
      </c>
      <c r="W320">
        <f t="shared" si="42"/>
        <v>56.055199999999999</v>
      </c>
      <c r="X320">
        <f t="shared" si="43"/>
        <v>61.904941159999993</v>
      </c>
      <c r="Y320">
        <f t="shared" si="44"/>
        <v>14.175778000000001</v>
      </c>
      <c r="Z320">
        <f>VLOOKUP(E320,temp!$A$1:$C$13,3,FALSE)</f>
        <v>48.8</v>
      </c>
      <c r="AA320">
        <f>VLOOKUP(E320,temp!$A$1:$C$13,2,FALSE)</f>
        <v>43</v>
      </c>
    </row>
    <row r="321" spans="1:27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  <c r="Q321">
        <f t="shared" si="36"/>
        <v>2011</v>
      </c>
      <c r="R321" t="str">
        <f t="shared" si="37"/>
        <v>Fall</v>
      </c>
      <c r="S321" t="str">
        <f t="shared" si="38"/>
        <v>Jan</v>
      </c>
      <c r="T321" t="str">
        <f t="shared" si="39"/>
        <v>Wed</v>
      </c>
      <c r="U321" t="str">
        <f t="shared" si="40"/>
        <v>Work</v>
      </c>
      <c r="V321" t="str">
        <f t="shared" si="41"/>
        <v>LightRain</v>
      </c>
      <c r="W321">
        <f t="shared" si="42"/>
        <v>48.293635279999997</v>
      </c>
      <c r="X321">
        <f t="shared" si="43"/>
        <v>55.120615519999994</v>
      </c>
      <c r="Y321">
        <f t="shared" si="44"/>
        <v>10.030714</v>
      </c>
      <c r="Z321">
        <f>VLOOKUP(E321,temp!$A$1:$C$13,3,FALSE)</f>
        <v>48.8</v>
      </c>
      <c r="AA321">
        <f>VLOOKUP(E321,temp!$A$1:$C$13,2,FALSE)</f>
        <v>43</v>
      </c>
    </row>
    <row r="322" spans="1:27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  <c r="Q322">
        <f t="shared" si="36"/>
        <v>2011</v>
      </c>
      <c r="R322" t="str">
        <f t="shared" si="37"/>
        <v>Fall</v>
      </c>
      <c r="S322" t="str">
        <f t="shared" si="38"/>
        <v>Jan</v>
      </c>
      <c r="T322" t="str">
        <f t="shared" si="39"/>
        <v>Thu</v>
      </c>
      <c r="U322" t="str">
        <f t="shared" si="40"/>
        <v>Work</v>
      </c>
      <c r="V322" t="str">
        <f t="shared" si="41"/>
        <v>Mist</v>
      </c>
      <c r="W322">
        <f t="shared" si="42"/>
        <v>36.122035279999992</v>
      </c>
      <c r="X322">
        <f t="shared" si="43"/>
        <v>39.405890839999998</v>
      </c>
      <c r="Y322">
        <f t="shared" si="44"/>
        <v>21.153892000000003</v>
      </c>
      <c r="Z322">
        <f>VLOOKUP(E322,temp!$A$1:$C$13,3,FALSE)</f>
        <v>48.8</v>
      </c>
      <c r="AA322">
        <f>VLOOKUP(E322,temp!$A$1:$C$13,2,FALSE)</f>
        <v>43</v>
      </c>
    </row>
    <row r="323" spans="1:27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  <c r="Q323">
        <f t="shared" ref="Q323:Q386" si="45">IF(D323=0,2011,2012)</f>
        <v>2011</v>
      </c>
      <c r="R323" t="str">
        <f t="shared" ref="R323:R386" si="46">IF(C323=1,"Winter",IF(C323=2,"Spring",IF(C323=3,"Summer","Fall")))</f>
        <v>Fall</v>
      </c>
      <c r="S323" t="str">
        <f t="shared" ref="S323:S386" si="47">TEXT(E323,"mmm")</f>
        <v>Jan</v>
      </c>
      <c r="T323" t="str">
        <f t="shared" ref="T323:T386" si="48">TEXT(B323,"ddd")</f>
        <v>Fri</v>
      </c>
      <c r="U323" t="str">
        <f t="shared" ref="U323:U386" si="49">IF(H323=1,"Work","Weekend")</f>
        <v>Work</v>
      </c>
      <c r="V323" t="str">
        <f t="shared" ref="V323:V386" si="50">IF(I323=1,"Clear",IF(I323=2,"Mist",IF(I323=3,"LightRain","HeavyRain")))</f>
        <v>Clear</v>
      </c>
      <c r="W323">
        <f t="shared" ref="W323:W386" si="51">(9/5)*((J323*(41+17.8)-17.8))+32</f>
        <v>28.977835280000001</v>
      </c>
      <c r="X323">
        <f t="shared" ref="X323:X386" si="52">(9/5)*((K323*(50+17.8)-17.8))+32</f>
        <v>33.242870839999995</v>
      </c>
      <c r="Y323">
        <f t="shared" ref="Y323:Y386" si="53">M323*(67-1)+1</f>
        <v>12.123177999999999</v>
      </c>
      <c r="Z323">
        <f>VLOOKUP(E323,temp!$A$1:$C$13,3,FALSE)</f>
        <v>48.8</v>
      </c>
      <c r="AA323">
        <f>VLOOKUP(E323,temp!$A$1:$C$13,2,FALSE)</f>
        <v>43</v>
      </c>
    </row>
    <row r="324" spans="1:27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  <c r="Q324">
        <f t="shared" si="45"/>
        <v>2011</v>
      </c>
      <c r="R324" t="str">
        <f t="shared" si="46"/>
        <v>Fall</v>
      </c>
      <c r="S324" t="str">
        <f t="shared" si="47"/>
        <v>Jan</v>
      </c>
      <c r="T324" t="str">
        <f t="shared" si="48"/>
        <v>Sat</v>
      </c>
      <c r="U324" t="str">
        <f t="shared" si="49"/>
        <v>Weekend</v>
      </c>
      <c r="V324" t="str">
        <f t="shared" si="50"/>
        <v>Clear</v>
      </c>
      <c r="W324">
        <f t="shared" si="51"/>
        <v>34.799035279999998</v>
      </c>
      <c r="X324">
        <f t="shared" si="52"/>
        <v>39.559905319999999</v>
      </c>
      <c r="Y324">
        <f t="shared" si="53"/>
        <v>15.816736000000001</v>
      </c>
      <c r="Z324">
        <f>VLOOKUP(E324,temp!$A$1:$C$13,3,FALSE)</f>
        <v>48.8</v>
      </c>
      <c r="AA324">
        <f>VLOOKUP(E324,temp!$A$1:$C$13,2,FALSE)</f>
        <v>43</v>
      </c>
    </row>
    <row r="325" spans="1:27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  <c r="Q325">
        <f t="shared" si="45"/>
        <v>2011</v>
      </c>
      <c r="R325" t="str">
        <f t="shared" si="46"/>
        <v>Fall</v>
      </c>
      <c r="S325" t="str">
        <f t="shared" si="47"/>
        <v>Jan</v>
      </c>
      <c r="T325" t="str">
        <f t="shared" si="48"/>
        <v>Sun</v>
      </c>
      <c r="U325" t="str">
        <f t="shared" si="49"/>
        <v>Weekend</v>
      </c>
      <c r="V325" t="str">
        <f t="shared" si="50"/>
        <v>Mist</v>
      </c>
      <c r="W325">
        <f t="shared" si="51"/>
        <v>48.999164719999996</v>
      </c>
      <c r="X325">
        <f t="shared" si="52"/>
        <v>55.739358320000001</v>
      </c>
      <c r="Y325">
        <f t="shared" si="53"/>
        <v>13.2727</v>
      </c>
      <c r="Z325">
        <f>VLOOKUP(E325,temp!$A$1:$C$13,3,FALSE)</f>
        <v>48.8</v>
      </c>
      <c r="AA325">
        <f>VLOOKUP(E325,temp!$A$1:$C$13,2,FALSE)</f>
        <v>43</v>
      </c>
    </row>
    <row r="326" spans="1:27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  <c r="Q326">
        <f t="shared" si="45"/>
        <v>2011</v>
      </c>
      <c r="R326" t="str">
        <f t="shared" si="46"/>
        <v>Fall</v>
      </c>
      <c r="S326" t="str">
        <f t="shared" si="47"/>
        <v>Jan</v>
      </c>
      <c r="T326" t="str">
        <f t="shared" si="48"/>
        <v>Mon</v>
      </c>
      <c r="U326" t="str">
        <f t="shared" si="49"/>
        <v>Work</v>
      </c>
      <c r="V326" t="str">
        <f t="shared" si="50"/>
        <v>LightRain</v>
      </c>
      <c r="W326">
        <f t="shared" si="51"/>
        <v>47.323399999999999</v>
      </c>
      <c r="X326">
        <f t="shared" si="52"/>
        <v>54.275366480000002</v>
      </c>
      <c r="Y326">
        <f t="shared" si="53"/>
        <v>10.111564000000001</v>
      </c>
      <c r="Z326">
        <f>VLOOKUP(E326,temp!$A$1:$C$13,3,FALSE)</f>
        <v>48.8</v>
      </c>
      <c r="AA326">
        <f>VLOOKUP(E326,temp!$A$1:$C$13,2,FALSE)</f>
        <v>43</v>
      </c>
    </row>
    <row r="327" spans="1:27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  <c r="Q327">
        <f t="shared" si="45"/>
        <v>2011</v>
      </c>
      <c r="R327" t="str">
        <f t="shared" si="46"/>
        <v>Fall</v>
      </c>
      <c r="S327" t="str">
        <f t="shared" si="47"/>
        <v>Jan</v>
      </c>
      <c r="T327" t="str">
        <f t="shared" si="48"/>
        <v>Tue</v>
      </c>
      <c r="U327" t="str">
        <f t="shared" si="49"/>
        <v>Work</v>
      </c>
      <c r="V327" t="str">
        <f t="shared" si="50"/>
        <v>LightRain</v>
      </c>
      <c r="W327">
        <f t="shared" si="51"/>
        <v>44.060035279999994</v>
      </c>
      <c r="X327">
        <f t="shared" si="52"/>
        <v>51.423779839999995</v>
      </c>
      <c r="Y327">
        <f t="shared" si="53"/>
        <v>8.8402719999999988</v>
      </c>
      <c r="Z327">
        <f>VLOOKUP(E327,temp!$A$1:$C$13,3,FALSE)</f>
        <v>48.8</v>
      </c>
      <c r="AA327">
        <f>VLOOKUP(E327,temp!$A$1:$C$13,2,FALSE)</f>
        <v>43</v>
      </c>
    </row>
    <row r="328" spans="1:27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  <c r="Q328">
        <f t="shared" si="45"/>
        <v>2011</v>
      </c>
      <c r="R328" t="str">
        <f t="shared" si="46"/>
        <v>Fall</v>
      </c>
      <c r="S328" t="str">
        <f t="shared" si="47"/>
        <v>Jan</v>
      </c>
      <c r="T328" t="str">
        <f t="shared" si="48"/>
        <v>Wed</v>
      </c>
      <c r="U328" t="str">
        <f t="shared" si="49"/>
        <v>Work</v>
      </c>
      <c r="V328" t="str">
        <f t="shared" si="50"/>
        <v>Mist</v>
      </c>
      <c r="W328">
        <f t="shared" si="51"/>
        <v>46.617764719999997</v>
      </c>
      <c r="X328">
        <f t="shared" si="52"/>
        <v>52.502735479999998</v>
      </c>
      <c r="Y328">
        <f t="shared" si="53"/>
        <v>23.164449999999999</v>
      </c>
      <c r="Z328">
        <f>VLOOKUP(E328,temp!$A$1:$C$13,3,FALSE)</f>
        <v>48.8</v>
      </c>
      <c r="AA328">
        <f>VLOOKUP(E328,temp!$A$1:$C$13,2,FALSE)</f>
        <v>43</v>
      </c>
    </row>
    <row r="329" spans="1:27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  <c r="Q329">
        <f t="shared" si="45"/>
        <v>2011</v>
      </c>
      <c r="R329" t="str">
        <f t="shared" si="46"/>
        <v>Fall</v>
      </c>
      <c r="S329" t="str">
        <f t="shared" si="47"/>
        <v>Jan</v>
      </c>
      <c r="T329" t="str">
        <f t="shared" si="48"/>
        <v>Thu</v>
      </c>
      <c r="U329" t="str">
        <f t="shared" si="49"/>
        <v>Weekend</v>
      </c>
      <c r="V329" t="str">
        <f t="shared" si="50"/>
        <v>Clear</v>
      </c>
      <c r="W329">
        <f t="shared" si="51"/>
        <v>39.473564719999999</v>
      </c>
      <c r="X329">
        <f t="shared" si="52"/>
        <v>45.416360839999996</v>
      </c>
      <c r="Y329">
        <f t="shared" si="53"/>
        <v>12.042064</v>
      </c>
      <c r="Z329">
        <f>VLOOKUP(E329,temp!$A$1:$C$13,3,FALSE)</f>
        <v>48.8</v>
      </c>
      <c r="AA329">
        <f>VLOOKUP(E329,temp!$A$1:$C$13,2,FALSE)</f>
        <v>43</v>
      </c>
    </row>
    <row r="330" spans="1:27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  <c r="Q330">
        <f t="shared" si="45"/>
        <v>2011</v>
      </c>
      <c r="R330" t="str">
        <f t="shared" si="46"/>
        <v>Fall</v>
      </c>
      <c r="S330" t="str">
        <f t="shared" si="47"/>
        <v>Jan</v>
      </c>
      <c r="T330" t="str">
        <f t="shared" si="48"/>
        <v>Fri</v>
      </c>
      <c r="U330" t="str">
        <f t="shared" si="49"/>
        <v>Work</v>
      </c>
      <c r="V330" t="str">
        <f t="shared" si="50"/>
        <v>Clear</v>
      </c>
      <c r="W330">
        <f t="shared" si="51"/>
        <v>39.649999999999991</v>
      </c>
      <c r="X330">
        <f t="shared" si="52"/>
        <v>46.417088839999998</v>
      </c>
      <c r="Y330">
        <f t="shared" si="53"/>
        <v>7.5271228000000008</v>
      </c>
      <c r="Z330">
        <f>VLOOKUP(E330,temp!$A$1:$C$13,3,FALSE)</f>
        <v>48.8</v>
      </c>
      <c r="AA330">
        <f>VLOOKUP(E330,temp!$A$1:$C$13,2,FALSE)</f>
        <v>43</v>
      </c>
    </row>
    <row r="331" spans="1:27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  <c r="Q331">
        <f t="shared" si="45"/>
        <v>2011</v>
      </c>
      <c r="R331" t="str">
        <f t="shared" si="46"/>
        <v>Fall</v>
      </c>
      <c r="S331" t="str">
        <f t="shared" si="47"/>
        <v>Jan</v>
      </c>
      <c r="T331" t="str">
        <f t="shared" si="48"/>
        <v>Sat</v>
      </c>
      <c r="U331" t="str">
        <f t="shared" si="49"/>
        <v>Weekend</v>
      </c>
      <c r="V331" t="str">
        <f t="shared" si="50"/>
        <v>Clear</v>
      </c>
      <c r="W331">
        <f t="shared" si="51"/>
        <v>39.738164719999993</v>
      </c>
      <c r="X331">
        <f t="shared" si="52"/>
        <v>46.95601748</v>
      </c>
      <c r="Y331">
        <f t="shared" si="53"/>
        <v>5.5157728000000006</v>
      </c>
      <c r="Z331">
        <f>VLOOKUP(E331,temp!$A$1:$C$13,3,FALSE)</f>
        <v>48.8</v>
      </c>
      <c r="AA331">
        <f>VLOOKUP(E331,temp!$A$1:$C$13,2,FALSE)</f>
        <v>43</v>
      </c>
    </row>
    <row r="332" spans="1:27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  <c r="Q332">
        <f t="shared" si="45"/>
        <v>2011</v>
      </c>
      <c r="R332" t="str">
        <f t="shared" si="46"/>
        <v>Fall</v>
      </c>
      <c r="S332" t="str">
        <f t="shared" si="47"/>
        <v>Jan</v>
      </c>
      <c r="T332" t="str">
        <f t="shared" si="48"/>
        <v>Sun</v>
      </c>
      <c r="U332" t="str">
        <f t="shared" si="49"/>
        <v>Weekend</v>
      </c>
      <c r="V332" t="str">
        <f t="shared" si="50"/>
        <v>Clear</v>
      </c>
      <c r="W332">
        <f t="shared" si="51"/>
        <v>48.558235279999991</v>
      </c>
      <c r="X332">
        <f t="shared" si="52"/>
        <v>55.585831999999996</v>
      </c>
      <c r="Y332">
        <f t="shared" si="53"/>
        <v>14.790964000000001</v>
      </c>
      <c r="Z332">
        <f>VLOOKUP(E332,temp!$A$1:$C$13,3,FALSE)</f>
        <v>48.8</v>
      </c>
      <c r="AA332">
        <f>VLOOKUP(E332,temp!$A$1:$C$13,2,FALSE)</f>
        <v>43</v>
      </c>
    </row>
    <row r="333" spans="1:27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  <c r="Q333">
        <f t="shared" si="45"/>
        <v>2011</v>
      </c>
      <c r="R333" t="str">
        <f t="shared" si="46"/>
        <v>Fall</v>
      </c>
      <c r="S333" t="str">
        <f t="shared" si="47"/>
        <v>Jan</v>
      </c>
      <c r="T333" t="str">
        <f t="shared" si="48"/>
        <v>Mon</v>
      </c>
      <c r="U333" t="str">
        <f t="shared" si="49"/>
        <v>Work</v>
      </c>
      <c r="V333" t="str">
        <f t="shared" si="50"/>
        <v>Clear</v>
      </c>
      <c r="W333">
        <f t="shared" si="51"/>
        <v>53.248111519999995</v>
      </c>
      <c r="X333">
        <f t="shared" si="52"/>
        <v>59.774488880000007</v>
      </c>
      <c r="Y333">
        <f t="shared" si="53"/>
        <v>10.380051999999999</v>
      </c>
      <c r="Z333">
        <f>VLOOKUP(E333,temp!$A$1:$C$13,3,FALSE)</f>
        <v>48.8</v>
      </c>
      <c r="AA333">
        <f>VLOOKUP(E333,temp!$A$1:$C$13,2,FALSE)</f>
        <v>43</v>
      </c>
    </row>
    <row r="334" spans="1:27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  <c r="Q334">
        <f t="shared" si="45"/>
        <v>2011</v>
      </c>
      <c r="R334" t="str">
        <f t="shared" si="46"/>
        <v>Fall</v>
      </c>
      <c r="S334" t="str">
        <f t="shared" si="47"/>
        <v>Jan</v>
      </c>
      <c r="T334" t="str">
        <f t="shared" si="48"/>
        <v>Tue</v>
      </c>
      <c r="U334" t="str">
        <f t="shared" si="49"/>
        <v>Work</v>
      </c>
      <c r="V334" t="str">
        <f t="shared" si="50"/>
        <v>Mist</v>
      </c>
      <c r="W334">
        <f t="shared" si="51"/>
        <v>48.469964719999993</v>
      </c>
      <c r="X334">
        <f t="shared" si="52"/>
        <v>55.045805000000001</v>
      </c>
      <c r="Y334">
        <f t="shared" si="53"/>
        <v>18.034071999999998</v>
      </c>
      <c r="Z334">
        <f>VLOOKUP(E334,temp!$A$1:$C$13,3,FALSE)</f>
        <v>48.8</v>
      </c>
      <c r="AA334">
        <f>VLOOKUP(E334,temp!$A$1:$C$13,2,FALSE)</f>
        <v>43</v>
      </c>
    </row>
    <row r="335" spans="1:27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  <c r="Q335">
        <f t="shared" si="45"/>
        <v>2011</v>
      </c>
      <c r="R335" t="str">
        <f t="shared" si="46"/>
        <v>Fall</v>
      </c>
      <c r="S335" t="str">
        <f t="shared" si="47"/>
        <v>Jan</v>
      </c>
      <c r="T335" t="str">
        <f t="shared" si="48"/>
        <v>Wed</v>
      </c>
      <c r="U335" t="str">
        <f t="shared" si="49"/>
        <v>Work</v>
      </c>
      <c r="V335" t="str">
        <f t="shared" si="50"/>
        <v>Clear</v>
      </c>
      <c r="W335">
        <f t="shared" si="51"/>
        <v>34.357999999999997</v>
      </c>
      <c r="X335">
        <f t="shared" si="52"/>
        <v>37.941410840000003</v>
      </c>
      <c r="Y335">
        <f t="shared" si="53"/>
        <v>18.896428</v>
      </c>
      <c r="Z335">
        <f>VLOOKUP(E335,temp!$A$1:$C$13,3,FALSE)</f>
        <v>48.8</v>
      </c>
      <c r="AA335">
        <f>VLOOKUP(E335,temp!$A$1:$C$13,2,FALSE)</f>
        <v>43</v>
      </c>
    </row>
    <row r="336" spans="1:27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  <c r="Q336">
        <f t="shared" si="45"/>
        <v>2011</v>
      </c>
      <c r="R336" t="str">
        <f t="shared" si="46"/>
        <v>Fall</v>
      </c>
      <c r="S336" t="str">
        <f t="shared" si="47"/>
        <v>Jan</v>
      </c>
      <c r="T336" t="str">
        <f t="shared" si="48"/>
        <v>Thu</v>
      </c>
      <c r="U336" t="str">
        <f t="shared" si="49"/>
        <v>Work</v>
      </c>
      <c r="V336" t="str">
        <f t="shared" si="50"/>
        <v>Clear</v>
      </c>
      <c r="W336">
        <f t="shared" si="51"/>
        <v>33.034999999999997</v>
      </c>
      <c r="X336">
        <f t="shared" si="52"/>
        <v>37.249810159999996</v>
      </c>
      <c r="Y336">
        <f t="shared" si="53"/>
        <v>15.530427999999999</v>
      </c>
      <c r="Z336">
        <f>VLOOKUP(E336,temp!$A$1:$C$13,3,FALSE)</f>
        <v>39.200000000000003</v>
      </c>
      <c r="AA336">
        <f>VLOOKUP(E336,temp!$A$1:$C$13,2,FALSE)</f>
        <v>32.1</v>
      </c>
    </row>
    <row r="337" spans="1:27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  <c r="Q337">
        <f t="shared" si="45"/>
        <v>2011</v>
      </c>
      <c r="R337" t="str">
        <f t="shared" si="46"/>
        <v>Fall</v>
      </c>
      <c r="S337" t="str">
        <f t="shared" si="47"/>
        <v>Jan</v>
      </c>
      <c r="T337" t="str">
        <f t="shared" si="48"/>
        <v>Fri</v>
      </c>
      <c r="U337" t="str">
        <f t="shared" si="49"/>
        <v>Work</v>
      </c>
      <c r="V337" t="str">
        <f t="shared" si="50"/>
        <v>Clear</v>
      </c>
      <c r="W337">
        <f t="shared" si="51"/>
        <v>33.211435279999996</v>
      </c>
      <c r="X337">
        <f t="shared" si="52"/>
        <v>40.408083319999996</v>
      </c>
      <c r="Y337">
        <f t="shared" si="53"/>
        <v>7.6497639999999993</v>
      </c>
      <c r="Z337">
        <f>VLOOKUP(E337,temp!$A$1:$C$13,3,FALSE)</f>
        <v>39.200000000000003</v>
      </c>
      <c r="AA337">
        <f>VLOOKUP(E337,temp!$A$1:$C$13,2,FALSE)</f>
        <v>32.1</v>
      </c>
    </row>
    <row r="338" spans="1:27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  <c r="Q338">
        <f t="shared" si="45"/>
        <v>2011</v>
      </c>
      <c r="R338" t="str">
        <f t="shared" si="46"/>
        <v>Fall</v>
      </c>
      <c r="S338" t="str">
        <f t="shared" si="47"/>
        <v>Jan</v>
      </c>
      <c r="T338" t="str">
        <f t="shared" si="48"/>
        <v>Sat</v>
      </c>
      <c r="U338" t="str">
        <f t="shared" si="49"/>
        <v>Weekend</v>
      </c>
      <c r="V338" t="str">
        <f t="shared" si="50"/>
        <v>Clear</v>
      </c>
      <c r="W338">
        <f t="shared" si="51"/>
        <v>31.623835279999998</v>
      </c>
      <c r="X338">
        <f t="shared" si="52"/>
        <v>37.86611216</v>
      </c>
      <c r="Y338">
        <f t="shared" si="53"/>
        <v>7.3216977999999999</v>
      </c>
      <c r="Z338">
        <f>VLOOKUP(E338,temp!$A$1:$C$13,3,FALSE)</f>
        <v>39.200000000000003</v>
      </c>
      <c r="AA338">
        <f>VLOOKUP(E338,temp!$A$1:$C$13,2,FALSE)</f>
        <v>32.1</v>
      </c>
    </row>
    <row r="339" spans="1:27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  <c r="Q339">
        <f t="shared" si="45"/>
        <v>2011</v>
      </c>
      <c r="R339" t="str">
        <f t="shared" si="46"/>
        <v>Fall</v>
      </c>
      <c r="S339" t="str">
        <f t="shared" si="47"/>
        <v>Jan</v>
      </c>
      <c r="T339" t="str">
        <f t="shared" si="48"/>
        <v>Sun</v>
      </c>
      <c r="U339" t="str">
        <f t="shared" si="49"/>
        <v>Weekend</v>
      </c>
      <c r="V339" t="str">
        <f t="shared" si="50"/>
        <v>Clear</v>
      </c>
      <c r="W339">
        <f t="shared" si="51"/>
        <v>34.975364719999995</v>
      </c>
      <c r="X339">
        <f t="shared" si="52"/>
        <v>42.564164000000005</v>
      </c>
      <c r="Y339">
        <f t="shared" si="53"/>
        <v>6.5412477999999998</v>
      </c>
      <c r="Z339">
        <f>VLOOKUP(E339,temp!$A$1:$C$13,3,FALSE)</f>
        <v>39.200000000000003</v>
      </c>
      <c r="AA339">
        <f>VLOOKUP(E339,temp!$A$1:$C$13,2,FALSE)</f>
        <v>32.1</v>
      </c>
    </row>
    <row r="340" spans="1:27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  <c r="Q340">
        <f t="shared" si="45"/>
        <v>2011</v>
      </c>
      <c r="R340" t="str">
        <f t="shared" si="46"/>
        <v>Fall</v>
      </c>
      <c r="S340" t="str">
        <f t="shared" si="47"/>
        <v>Jan</v>
      </c>
      <c r="T340" t="str">
        <f t="shared" si="48"/>
        <v>Mon</v>
      </c>
      <c r="U340" t="str">
        <f t="shared" si="49"/>
        <v>Work</v>
      </c>
      <c r="V340" t="str">
        <f t="shared" si="50"/>
        <v>Mist</v>
      </c>
      <c r="W340">
        <f t="shared" si="51"/>
        <v>40.796564719999999</v>
      </c>
      <c r="X340">
        <f t="shared" si="52"/>
        <v>48.034606999999994</v>
      </c>
      <c r="Y340">
        <f t="shared" si="53"/>
        <v>5.1057478000000005</v>
      </c>
      <c r="Z340">
        <f>VLOOKUP(E340,temp!$A$1:$C$13,3,FALSE)</f>
        <v>39.200000000000003</v>
      </c>
      <c r="AA340">
        <f>VLOOKUP(E340,temp!$A$1:$C$13,2,FALSE)</f>
        <v>32.1</v>
      </c>
    </row>
    <row r="341" spans="1:27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  <c r="Q341">
        <f t="shared" si="45"/>
        <v>2011</v>
      </c>
      <c r="R341" t="str">
        <f t="shared" si="46"/>
        <v>Fall</v>
      </c>
      <c r="S341" t="str">
        <f t="shared" si="47"/>
        <v>Jan</v>
      </c>
      <c r="T341" t="str">
        <f t="shared" si="48"/>
        <v>Tue</v>
      </c>
      <c r="U341" t="str">
        <f t="shared" si="49"/>
        <v>Work</v>
      </c>
      <c r="V341" t="str">
        <f t="shared" si="50"/>
        <v>LightRain</v>
      </c>
      <c r="W341">
        <f t="shared" si="51"/>
        <v>48.911000000000001</v>
      </c>
      <c r="X341">
        <f t="shared" si="52"/>
        <v>55.659055999999993</v>
      </c>
      <c r="Y341">
        <f t="shared" si="53"/>
        <v>16.350478000000003</v>
      </c>
      <c r="Z341">
        <f>VLOOKUP(E341,temp!$A$1:$C$13,3,FALSE)</f>
        <v>39.200000000000003</v>
      </c>
      <c r="AA341">
        <f>VLOOKUP(E341,temp!$A$1:$C$13,2,FALSE)</f>
        <v>32.1</v>
      </c>
    </row>
    <row r="342" spans="1:27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  <c r="Q342">
        <f t="shared" si="45"/>
        <v>2011</v>
      </c>
      <c r="R342" t="str">
        <f t="shared" si="46"/>
        <v>Fall</v>
      </c>
      <c r="S342" t="str">
        <f t="shared" si="47"/>
        <v>Jan</v>
      </c>
      <c r="T342" t="str">
        <f t="shared" si="48"/>
        <v>Wed</v>
      </c>
      <c r="U342" t="str">
        <f t="shared" si="49"/>
        <v>Work</v>
      </c>
      <c r="V342" t="str">
        <f t="shared" si="50"/>
        <v>LightRain</v>
      </c>
      <c r="W342">
        <f t="shared" si="51"/>
        <v>43.354399999999991</v>
      </c>
      <c r="X342">
        <f t="shared" si="52"/>
        <v>48.80602184</v>
      </c>
      <c r="Y342">
        <f t="shared" si="53"/>
        <v>18.567550000000001</v>
      </c>
      <c r="Z342">
        <f>VLOOKUP(E342,temp!$A$1:$C$13,3,FALSE)</f>
        <v>39.200000000000003</v>
      </c>
      <c r="AA342">
        <f>VLOOKUP(E342,temp!$A$1:$C$13,2,FALSE)</f>
        <v>32.1</v>
      </c>
    </row>
    <row r="343" spans="1:27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  <c r="Q343">
        <f t="shared" si="45"/>
        <v>2011</v>
      </c>
      <c r="R343" t="str">
        <f t="shared" si="46"/>
        <v>Fall</v>
      </c>
      <c r="S343" t="str">
        <f t="shared" si="47"/>
        <v>Jan</v>
      </c>
      <c r="T343" t="str">
        <f t="shared" si="48"/>
        <v>Thu</v>
      </c>
      <c r="U343" t="str">
        <f t="shared" si="49"/>
        <v>Work</v>
      </c>
      <c r="V343" t="str">
        <f t="shared" si="50"/>
        <v>Clear</v>
      </c>
      <c r="W343">
        <f t="shared" si="51"/>
        <v>28.095764719999995</v>
      </c>
      <c r="X343">
        <f t="shared" si="52"/>
        <v>31.316713519999993</v>
      </c>
      <c r="Y343">
        <f t="shared" si="53"/>
        <v>16.843828000000002</v>
      </c>
      <c r="Z343">
        <f>VLOOKUP(E343,temp!$A$1:$C$13,3,FALSE)</f>
        <v>39.200000000000003</v>
      </c>
      <c r="AA343">
        <f>VLOOKUP(E343,temp!$A$1:$C$13,2,FALSE)</f>
        <v>32.1</v>
      </c>
    </row>
    <row r="344" spans="1:27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  <c r="Q344">
        <f t="shared" si="45"/>
        <v>2011</v>
      </c>
      <c r="R344" t="str">
        <f t="shared" si="46"/>
        <v>Fall</v>
      </c>
      <c r="S344" t="str">
        <f t="shared" si="47"/>
        <v>Jan</v>
      </c>
      <c r="T344" t="str">
        <f t="shared" si="48"/>
        <v>Fri</v>
      </c>
      <c r="U344" t="str">
        <f t="shared" si="49"/>
        <v>Work</v>
      </c>
      <c r="V344" t="str">
        <f t="shared" si="50"/>
        <v>Clear</v>
      </c>
      <c r="W344">
        <f t="shared" si="51"/>
        <v>30.741764719999999</v>
      </c>
      <c r="X344">
        <f t="shared" si="52"/>
        <v>38.712825679999995</v>
      </c>
      <c r="Y344">
        <f t="shared" si="53"/>
        <v>6.4593022000000007</v>
      </c>
      <c r="Z344">
        <f>VLOOKUP(E344,temp!$A$1:$C$13,3,FALSE)</f>
        <v>39.200000000000003</v>
      </c>
      <c r="AA344">
        <f>VLOOKUP(E344,temp!$A$1:$C$13,2,FALSE)</f>
        <v>32.1</v>
      </c>
    </row>
    <row r="345" spans="1:27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  <c r="Q345">
        <f t="shared" si="45"/>
        <v>2011</v>
      </c>
      <c r="R345" t="str">
        <f t="shared" si="46"/>
        <v>Fall</v>
      </c>
      <c r="S345" t="str">
        <f t="shared" si="47"/>
        <v>Jan</v>
      </c>
      <c r="T345" t="str">
        <f t="shared" si="48"/>
        <v>Sat</v>
      </c>
      <c r="U345" t="str">
        <f t="shared" si="49"/>
        <v>Weekend</v>
      </c>
      <c r="V345" t="str">
        <f t="shared" si="50"/>
        <v>Clear</v>
      </c>
      <c r="W345">
        <f t="shared" si="51"/>
        <v>29.066000000000003</v>
      </c>
      <c r="X345">
        <f t="shared" si="52"/>
        <v>32.472920479999992</v>
      </c>
      <c r="Y345">
        <f t="shared" si="53"/>
        <v>16.392586000000001</v>
      </c>
      <c r="Z345">
        <f>VLOOKUP(E345,temp!$A$1:$C$13,3,FALSE)</f>
        <v>39.200000000000003</v>
      </c>
      <c r="AA345">
        <f>VLOOKUP(E345,temp!$A$1:$C$13,2,FALSE)</f>
        <v>32.1</v>
      </c>
    </row>
    <row r="346" spans="1:27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  <c r="Q346">
        <f t="shared" si="45"/>
        <v>2011</v>
      </c>
      <c r="R346" t="str">
        <f t="shared" si="46"/>
        <v>Fall</v>
      </c>
      <c r="S346" t="str">
        <f t="shared" si="47"/>
        <v>Jan</v>
      </c>
      <c r="T346" t="str">
        <f t="shared" si="48"/>
        <v>Sun</v>
      </c>
      <c r="U346" t="str">
        <f t="shared" si="49"/>
        <v>Weekend</v>
      </c>
      <c r="V346" t="str">
        <f t="shared" si="50"/>
        <v>Clear</v>
      </c>
      <c r="W346">
        <f t="shared" si="51"/>
        <v>23.33296472</v>
      </c>
      <c r="X346">
        <f t="shared" si="52"/>
        <v>30.85491416</v>
      </c>
      <c r="Y346">
        <f t="shared" si="53"/>
        <v>5.3917522</v>
      </c>
      <c r="Z346">
        <f>VLOOKUP(E346,temp!$A$1:$C$13,3,FALSE)</f>
        <v>39.200000000000003</v>
      </c>
      <c r="AA346">
        <f>VLOOKUP(E346,temp!$A$1:$C$13,2,FALSE)</f>
        <v>32.1</v>
      </c>
    </row>
    <row r="347" spans="1:27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  <c r="Q347">
        <f t="shared" si="45"/>
        <v>2011</v>
      </c>
      <c r="R347" t="str">
        <f t="shared" si="46"/>
        <v>Fall</v>
      </c>
      <c r="S347" t="str">
        <f t="shared" si="47"/>
        <v>Jan</v>
      </c>
      <c r="T347" t="str">
        <f t="shared" si="48"/>
        <v>Mon</v>
      </c>
      <c r="U347" t="str">
        <f t="shared" si="49"/>
        <v>Work</v>
      </c>
      <c r="V347" t="str">
        <f t="shared" si="50"/>
        <v>Clear</v>
      </c>
      <c r="W347">
        <f t="shared" si="51"/>
        <v>25.185164719999996</v>
      </c>
      <c r="X347">
        <f t="shared" si="52"/>
        <v>32.93471984</v>
      </c>
      <c r="Y347">
        <f t="shared" si="53"/>
        <v>5.1877000000000004</v>
      </c>
      <c r="Z347">
        <f>VLOOKUP(E347,temp!$A$1:$C$13,3,FALSE)</f>
        <v>39.200000000000003</v>
      </c>
      <c r="AA347">
        <f>VLOOKUP(E347,temp!$A$1:$C$13,2,FALSE)</f>
        <v>32.1</v>
      </c>
    </row>
    <row r="348" spans="1:27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  <c r="Q348">
        <f t="shared" si="45"/>
        <v>2011</v>
      </c>
      <c r="R348" t="str">
        <f t="shared" si="46"/>
        <v>Fall</v>
      </c>
      <c r="S348" t="str">
        <f t="shared" si="47"/>
        <v>Jan</v>
      </c>
      <c r="T348" t="str">
        <f t="shared" si="48"/>
        <v>Tue</v>
      </c>
      <c r="U348" t="str">
        <f t="shared" si="49"/>
        <v>Work</v>
      </c>
      <c r="V348" t="str">
        <f t="shared" si="50"/>
        <v>Clear</v>
      </c>
      <c r="W348">
        <f t="shared" si="51"/>
        <v>29.859799999999993</v>
      </c>
      <c r="X348">
        <f t="shared" si="52"/>
        <v>36.710881520000001</v>
      </c>
      <c r="Y348">
        <f t="shared" si="53"/>
        <v>10.276300000000001</v>
      </c>
      <c r="Z348">
        <f>VLOOKUP(E348,temp!$A$1:$C$13,3,FALSE)</f>
        <v>39.200000000000003</v>
      </c>
      <c r="AA348">
        <f>VLOOKUP(E348,temp!$A$1:$C$13,2,FALSE)</f>
        <v>32.1</v>
      </c>
    </row>
    <row r="349" spans="1:27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  <c r="Q349">
        <f t="shared" si="45"/>
        <v>2011</v>
      </c>
      <c r="R349" t="str">
        <f t="shared" si="46"/>
        <v>Fall</v>
      </c>
      <c r="S349" t="str">
        <f t="shared" si="47"/>
        <v>Jan</v>
      </c>
      <c r="T349" t="str">
        <f t="shared" si="48"/>
        <v>Wed</v>
      </c>
      <c r="U349" t="str">
        <f t="shared" si="49"/>
        <v>Work</v>
      </c>
      <c r="V349" t="str">
        <f t="shared" si="50"/>
        <v>Mist</v>
      </c>
      <c r="W349">
        <f t="shared" si="51"/>
        <v>33.5642</v>
      </c>
      <c r="X349">
        <f t="shared" si="52"/>
        <v>41.253698479999997</v>
      </c>
      <c r="Y349">
        <f t="shared" si="53"/>
        <v>5.0232478</v>
      </c>
      <c r="Z349">
        <f>VLOOKUP(E349,temp!$A$1:$C$13,3,FALSE)</f>
        <v>39.200000000000003</v>
      </c>
      <c r="AA349">
        <f>VLOOKUP(E349,temp!$A$1:$C$13,2,FALSE)</f>
        <v>32.1</v>
      </c>
    </row>
    <row r="350" spans="1:27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  <c r="Q350">
        <f t="shared" si="45"/>
        <v>2011</v>
      </c>
      <c r="R350" t="str">
        <f t="shared" si="46"/>
        <v>Fall</v>
      </c>
      <c r="S350" t="str">
        <f t="shared" si="47"/>
        <v>Jan</v>
      </c>
      <c r="T350" t="str">
        <f t="shared" si="48"/>
        <v>Thu</v>
      </c>
      <c r="U350" t="str">
        <f t="shared" si="49"/>
        <v>Work</v>
      </c>
      <c r="V350" t="str">
        <f t="shared" si="50"/>
        <v>Mist</v>
      </c>
      <c r="W350">
        <f t="shared" si="51"/>
        <v>44.677399999999992</v>
      </c>
      <c r="X350">
        <f t="shared" si="52"/>
        <v>50.269403479999994</v>
      </c>
      <c r="Y350">
        <f t="shared" si="53"/>
        <v>18.690771999999999</v>
      </c>
      <c r="Z350">
        <f>VLOOKUP(E350,temp!$A$1:$C$13,3,FALSE)</f>
        <v>39.200000000000003</v>
      </c>
      <c r="AA350">
        <f>VLOOKUP(E350,temp!$A$1:$C$13,2,FALSE)</f>
        <v>32.1</v>
      </c>
    </row>
    <row r="351" spans="1:27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  <c r="Q351">
        <f t="shared" si="45"/>
        <v>2011</v>
      </c>
      <c r="R351" t="str">
        <f t="shared" si="46"/>
        <v>Fall</v>
      </c>
      <c r="S351" t="str">
        <f t="shared" si="47"/>
        <v>Jan</v>
      </c>
      <c r="T351" t="str">
        <f t="shared" si="48"/>
        <v>Fri</v>
      </c>
      <c r="U351" t="str">
        <f t="shared" si="49"/>
        <v>Work</v>
      </c>
      <c r="V351" t="str">
        <f t="shared" si="50"/>
        <v>Mist</v>
      </c>
      <c r="W351">
        <f t="shared" si="51"/>
        <v>39.649999999999991</v>
      </c>
      <c r="X351">
        <f t="shared" si="52"/>
        <v>43.873043000000003</v>
      </c>
      <c r="Y351">
        <f t="shared" si="53"/>
        <v>18.197949999999999</v>
      </c>
      <c r="Z351">
        <f>VLOOKUP(E351,temp!$A$1:$C$13,3,FALSE)</f>
        <v>39.200000000000003</v>
      </c>
      <c r="AA351">
        <f>VLOOKUP(E351,temp!$A$1:$C$13,2,FALSE)</f>
        <v>32.1</v>
      </c>
    </row>
    <row r="352" spans="1:27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  <c r="Q352">
        <f t="shared" si="45"/>
        <v>2011</v>
      </c>
      <c r="R352" t="str">
        <f t="shared" si="46"/>
        <v>Fall</v>
      </c>
      <c r="S352" t="str">
        <f t="shared" si="47"/>
        <v>Jan</v>
      </c>
      <c r="T352" t="str">
        <f t="shared" si="48"/>
        <v>Sat</v>
      </c>
      <c r="U352" t="str">
        <f t="shared" si="49"/>
        <v>Weekend</v>
      </c>
      <c r="V352" t="str">
        <f t="shared" si="50"/>
        <v>Mist</v>
      </c>
      <c r="W352">
        <f t="shared" si="51"/>
        <v>27.301964719999994</v>
      </c>
      <c r="X352">
        <f t="shared" si="52"/>
        <v>30.393236839999997</v>
      </c>
      <c r="Y352">
        <f t="shared" si="53"/>
        <v>17.049022000000001</v>
      </c>
      <c r="Z352">
        <f>VLOOKUP(E352,temp!$A$1:$C$13,3,FALSE)</f>
        <v>39.200000000000003</v>
      </c>
      <c r="AA352">
        <f>VLOOKUP(E352,temp!$A$1:$C$13,2,FALSE)</f>
        <v>32.1</v>
      </c>
    </row>
    <row r="353" spans="1:27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  <c r="Q353">
        <f t="shared" si="45"/>
        <v>2011</v>
      </c>
      <c r="R353" t="str">
        <f t="shared" si="46"/>
        <v>Fall</v>
      </c>
      <c r="S353" t="str">
        <f t="shared" si="47"/>
        <v>Jan</v>
      </c>
      <c r="T353" t="str">
        <f t="shared" si="48"/>
        <v>Sun</v>
      </c>
      <c r="U353" t="str">
        <f t="shared" si="49"/>
        <v>Weekend</v>
      </c>
      <c r="V353" t="str">
        <f t="shared" si="50"/>
        <v>Clear</v>
      </c>
      <c r="W353">
        <f t="shared" si="51"/>
        <v>25.185164719999996</v>
      </c>
      <c r="X353">
        <f t="shared" si="52"/>
        <v>29.930461159999993</v>
      </c>
      <c r="Y353">
        <f t="shared" si="53"/>
        <v>12.205414000000001</v>
      </c>
      <c r="Z353">
        <f>VLOOKUP(E353,temp!$A$1:$C$13,3,FALSE)</f>
        <v>39.200000000000003</v>
      </c>
      <c r="AA353">
        <f>VLOOKUP(E353,temp!$A$1:$C$13,2,FALSE)</f>
        <v>32.1</v>
      </c>
    </row>
    <row r="354" spans="1:27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  <c r="Q354">
        <f t="shared" si="45"/>
        <v>2011</v>
      </c>
      <c r="R354" t="str">
        <f t="shared" si="46"/>
        <v>Fall</v>
      </c>
      <c r="S354" t="str">
        <f t="shared" si="47"/>
        <v>Jan</v>
      </c>
      <c r="T354" t="str">
        <f t="shared" si="48"/>
        <v>Mon</v>
      </c>
      <c r="U354" t="str">
        <f t="shared" si="49"/>
        <v>Work</v>
      </c>
      <c r="V354" t="str">
        <f t="shared" si="50"/>
        <v>Clear</v>
      </c>
      <c r="W354">
        <f t="shared" si="51"/>
        <v>29.242435279999995</v>
      </c>
      <c r="X354">
        <f t="shared" si="52"/>
        <v>34.24506332</v>
      </c>
      <c r="Y354">
        <f t="shared" si="53"/>
        <v>12.411135999999999</v>
      </c>
      <c r="Z354">
        <f>VLOOKUP(E354,temp!$A$1:$C$13,3,FALSE)</f>
        <v>39.200000000000003</v>
      </c>
      <c r="AA354">
        <f>VLOOKUP(E354,temp!$A$1:$C$13,2,FALSE)</f>
        <v>32.1</v>
      </c>
    </row>
    <row r="355" spans="1:27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  <c r="Q355">
        <f t="shared" si="45"/>
        <v>2011</v>
      </c>
      <c r="R355" t="str">
        <f t="shared" si="46"/>
        <v>Fall</v>
      </c>
      <c r="S355" t="str">
        <f t="shared" si="47"/>
        <v>Jan</v>
      </c>
      <c r="T355" t="str">
        <f t="shared" si="48"/>
        <v>Tue</v>
      </c>
      <c r="U355" t="str">
        <f t="shared" si="49"/>
        <v>Work</v>
      </c>
      <c r="V355" t="str">
        <f t="shared" si="50"/>
        <v>Mist</v>
      </c>
      <c r="W355">
        <f t="shared" si="51"/>
        <v>40.796564719999999</v>
      </c>
      <c r="X355">
        <f t="shared" si="52"/>
        <v>48.343246159999993</v>
      </c>
      <c r="Y355">
        <f t="shared" si="53"/>
        <v>5.0636728</v>
      </c>
      <c r="Z355">
        <f>VLOOKUP(E355,temp!$A$1:$C$13,3,FALSE)</f>
        <v>39.200000000000003</v>
      </c>
      <c r="AA355">
        <f>VLOOKUP(E355,temp!$A$1:$C$13,2,FALSE)</f>
        <v>32.1</v>
      </c>
    </row>
    <row r="356" spans="1:27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  <c r="Q356">
        <f t="shared" si="45"/>
        <v>2011</v>
      </c>
      <c r="R356" t="str">
        <f t="shared" si="46"/>
        <v>Winter</v>
      </c>
      <c r="S356" t="str">
        <f t="shared" si="47"/>
        <v>Jan</v>
      </c>
      <c r="T356" t="str">
        <f t="shared" si="48"/>
        <v>Wed</v>
      </c>
      <c r="U356" t="str">
        <f t="shared" si="49"/>
        <v>Work</v>
      </c>
      <c r="V356" t="str">
        <f t="shared" si="50"/>
        <v>Mist</v>
      </c>
      <c r="W356">
        <f t="shared" si="51"/>
        <v>45.294764719999996</v>
      </c>
      <c r="X356">
        <f t="shared" si="52"/>
        <v>52.195194679999993</v>
      </c>
      <c r="Y356">
        <f t="shared" si="53"/>
        <v>15.612400000000001</v>
      </c>
      <c r="Z356">
        <f>VLOOKUP(E356,temp!$A$1:$C$13,3,FALSE)</f>
        <v>39.200000000000003</v>
      </c>
      <c r="AA356">
        <f>VLOOKUP(E356,temp!$A$1:$C$13,2,FALSE)</f>
        <v>32.1</v>
      </c>
    </row>
    <row r="357" spans="1:27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  <c r="Q357">
        <f t="shared" si="45"/>
        <v>2011</v>
      </c>
      <c r="R357" t="str">
        <f t="shared" si="46"/>
        <v>Winter</v>
      </c>
      <c r="S357" t="str">
        <f t="shared" si="47"/>
        <v>Jan</v>
      </c>
      <c r="T357" t="str">
        <f t="shared" si="48"/>
        <v>Thu</v>
      </c>
      <c r="U357" t="str">
        <f t="shared" si="49"/>
        <v>Work</v>
      </c>
      <c r="V357" t="str">
        <f t="shared" si="50"/>
        <v>Mist</v>
      </c>
      <c r="W357">
        <f t="shared" si="51"/>
        <v>44.76556472</v>
      </c>
      <c r="X357">
        <f t="shared" si="52"/>
        <v>51.963806840000004</v>
      </c>
      <c r="Y357">
        <f t="shared" si="53"/>
        <v>4.1201499999999998</v>
      </c>
      <c r="Z357">
        <f>VLOOKUP(E357,temp!$A$1:$C$13,3,FALSE)</f>
        <v>39.200000000000003</v>
      </c>
      <c r="AA357">
        <f>VLOOKUP(E357,temp!$A$1:$C$13,2,FALSE)</f>
        <v>32.1</v>
      </c>
    </row>
    <row r="358" spans="1:27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  <c r="Q358">
        <f t="shared" si="45"/>
        <v>2011</v>
      </c>
      <c r="R358" t="str">
        <f t="shared" si="46"/>
        <v>Winter</v>
      </c>
      <c r="S358" t="str">
        <f t="shared" si="47"/>
        <v>Jan</v>
      </c>
      <c r="T358" t="str">
        <f t="shared" si="48"/>
        <v>Fri</v>
      </c>
      <c r="U358" t="str">
        <f t="shared" si="49"/>
        <v>Work</v>
      </c>
      <c r="V358" t="str">
        <f t="shared" si="50"/>
        <v>Clear</v>
      </c>
      <c r="W358">
        <f t="shared" si="51"/>
        <v>39.473564719999999</v>
      </c>
      <c r="X358">
        <f t="shared" si="52"/>
        <v>46.031686519999994</v>
      </c>
      <c r="Y358">
        <f t="shared" si="53"/>
        <v>19.100235999999999</v>
      </c>
      <c r="Z358">
        <f>VLOOKUP(E358,temp!$A$1:$C$13,3,FALSE)</f>
        <v>39.200000000000003</v>
      </c>
      <c r="AA358">
        <f>VLOOKUP(E358,temp!$A$1:$C$13,2,FALSE)</f>
        <v>32.1</v>
      </c>
    </row>
    <row r="359" spans="1:27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  <c r="Q359">
        <f t="shared" si="45"/>
        <v>2011</v>
      </c>
      <c r="R359" t="str">
        <f t="shared" si="46"/>
        <v>Winter</v>
      </c>
      <c r="S359" t="str">
        <f t="shared" si="47"/>
        <v>Jan</v>
      </c>
      <c r="T359" t="str">
        <f t="shared" si="48"/>
        <v>Sat</v>
      </c>
      <c r="U359" t="str">
        <f t="shared" si="49"/>
        <v>Weekend</v>
      </c>
      <c r="V359" t="str">
        <f t="shared" si="50"/>
        <v>Clear</v>
      </c>
      <c r="W359">
        <f t="shared" si="51"/>
        <v>31.976599999999998</v>
      </c>
      <c r="X359">
        <f t="shared" si="52"/>
        <v>36.479493679999997</v>
      </c>
      <c r="Y359">
        <f t="shared" si="53"/>
        <v>13.560064000000001</v>
      </c>
      <c r="Z359">
        <f>VLOOKUP(E359,temp!$A$1:$C$13,3,FALSE)</f>
        <v>39.200000000000003</v>
      </c>
      <c r="AA359">
        <f>VLOOKUP(E359,temp!$A$1:$C$13,2,FALSE)</f>
        <v>32.1</v>
      </c>
    </row>
    <row r="360" spans="1:27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  <c r="Q360">
        <f t="shared" si="45"/>
        <v>2011</v>
      </c>
      <c r="R360" t="str">
        <f t="shared" si="46"/>
        <v>Winter</v>
      </c>
      <c r="S360" t="str">
        <f t="shared" si="47"/>
        <v>Jan</v>
      </c>
      <c r="T360" t="str">
        <f t="shared" si="48"/>
        <v>Sun</v>
      </c>
      <c r="U360" t="str">
        <f t="shared" si="49"/>
        <v>Weekend</v>
      </c>
      <c r="V360" t="str">
        <f t="shared" si="50"/>
        <v>Clear</v>
      </c>
      <c r="W360">
        <f t="shared" si="51"/>
        <v>29.043032719999996</v>
      </c>
      <c r="X360">
        <f t="shared" si="52"/>
        <v>34.126440439999996</v>
      </c>
      <c r="Y360">
        <f t="shared" si="53"/>
        <v>11.236006</v>
      </c>
      <c r="Z360">
        <f>VLOOKUP(E360,temp!$A$1:$C$13,3,FALSE)</f>
        <v>39.200000000000003</v>
      </c>
      <c r="AA360">
        <f>VLOOKUP(E360,temp!$A$1:$C$13,2,FALSE)</f>
        <v>32.1</v>
      </c>
    </row>
    <row r="361" spans="1:27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  <c r="Q361">
        <f t="shared" si="45"/>
        <v>2011</v>
      </c>
      <c r="R361" t="str">
        <f t="shared" si="46"/>
        <v>Winter</v>
      </c>
      <c r="S361" t="str">
        <f t="shared" si="47"/>
        <v>Jan</v>
      </c>
      <c r="T361" t="str">
        <f t="shared" si="48"/>
        <v>Mon</v>
      </c>
      <c r="U361" t="str">
        <f t="shared" si="49"/>
        <v>Weekend</v>
      </c>
      <c r="V361" t="str">
        <f t="shared" si="50"/>
        <v>Clear</v>
      </c>
      <c r="W361">
        <f t="shared" si="51"/>
        <v>34.012855759999994</v>
      </c>
      <c r="X361">
        <f t="shared" si="52"/>
        <v>38.467891399999999</v>
      </c>
      <c r="Y361">
        <f t="shared" si="53"/>
        <v>16.804690000000001</v>
      </c>
      <c r="Z361">
        <f>VLOOKUP(E361,temp!$A$1:$C$13,3,FALSE)</f>
        <v>39.200000000000003</v>
      </c>
      <c r="AA361">
        <f>VLOOKUP(E361,temp!$A$1:$C$13,2,FALSE)</f>
        <v>32.1</v>
      </c>
    </row>
    <row r="362" spans="1:27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  <c r="Q362">
        <f t="shared" si="45"/>
        <v>2011</v>
      </c>
      <c r="R362" t="str">
        <f t="shared" si="46"/>
        <v>Winter</v>
      </c>
      <c r="S362" t="str">
        <f t="shared" si="47"/>
        <v>Jan</v>
      </c>
      <c r="T362" t="str">
        <f t="shared" si="48"/>
        <v>Tue</v>
      </c>
      <c r="U362" t="str">
        <f t="shared" si="49"/>
        <v>Work</v>
      </c>
      <c r="V362" t="str">
        <f t="shared" si="50"/>
        <v>Mist</v>
      </c>
      <c r="W362">
        <f t="shared" si="51"/>
        <v>34.357999999999997</v>
      </c>
      <c r="X362">
        <f t="shared" si="52"/>
        <v>39.944331320000003</v>
      </c>
      <c r="Y362">
        <f t="shared" si="53"/>
        <v>13.4377</v>
      </c>
      <c r="Z362">
        <f>VLOOKUP(E362,temp!$A$1:$C$13,3,FALSE)</f>
        <v>39.200000000000003</v>
      </c>
      <c r="AA362">
        <f>VLOOKUP(E362,temp!$A$1:$C$13,2,FALSE)</f>
        <v>32.1</v>
      </c>
    </row>
    <row r="363" spans="1:27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  <c r="Q363">
        <f t="shared" si="45"/>
        <v>2011</v>
      </c>
      <c r="R363" t="str">
        <f t="shared" si="46"/>
        <v>Winter</v>
      </c>
      <c r="S363" t="str">
        <f t="shared" si="47"/>
        <v>Jan</v>
      </c>
      <c r="T363" t="str">
        <f t="shared" si="48"/>
        <v>Wed</v>
      </c>
      <c r="U363" t="str">
        <f t="shared" si="49"/>
        <v>Work</v>
      </c>
      <c r="V363" t="str">
        <f t="shared" si="50"/>
        <v>Clear</v>
      </c>
      <c r="W363">
        <f t="shared" si="51"/>
        <v>31.619919199999995</v>
      </c>
      <c r="X363">
        <f t="shared" si="52"/>
        <v>34.12802696</v>
      </c>
      <c r="Y363">
        <f t="shared" si="53"/>
        <v>20.401425999999997</v>
      </c>
      <c r="Z363">
        <f>VLOOKUP(E363,temp!$A$1:$C$13,3,FALSE)</f>
        <v>39.200000000000003</v>
      </c>
      <c r="AA363">
        <f>VLOOKUP(E363,temp!$A$1:$C$13,2,FALSE)</f>
        <v>32.1</v>
      </c>
    </row>
    <row r="364" spans="1:27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  <c r="Q364">
        <f t="shared" si="45"/>
        <v>2011</v>
      </c>
      <c r="R364" t="str">
        <f t="shared" si="46"/>
        <v>Winter</v>
      </c>
      <c r="S364" t="str">
        <f t="shared" si="47"/>
        <v>Jan</v>
      </c>
      <c r="T364" t="str">
        <f t="shared" si="48"/>
        <v>Thu</v>
      </c>
      <c r="U364" t="str">
        <f t="shared" si="49"/>
        <v>Work</v>
      </c>
      <c r="V364" t="str">
        <f t="shared" si="50"/>
        <v>Clear</v>
      </c>
      <c r="W364">
        <f t="shared" si="51"/>
        <v>26.243564719999995</v>
      </c>
      <c r="X364">
        <f t="shared" si="52"/>
        <v>32.165379680000001</v>
      </c>
      <c r="Y364">
        <f t="shared" si="53"/>
        <v>8.8811920000000004</v>
      </c>
      <c r="Z364">
        <f>VLOOKUP(E364,temp!$A$1:$C$13,3,FALSE)</f>
        <v>39.200000000000003</v>
      </c>
      <c r="AA364">
        <f>VLOOKUP(E364,temp!$A$1:$C$13,2,FALSE)</f>
        <v>32.1</v>
      </c>
    </row>
    <row r="365" spans="1:27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  <c r="Q365">
        <f t="shared" si="45"/>
        <v>2011</v>
      </c>
      <c r="R365" t="str">
        <f t="shared" si="46"/>
        <v>Winter</v>
      </c>
      <c r="S365" t="str">
        <f t="shared" si="47"/>
        <v>Jan</v>
      </c>
      <c r="T365" t="str">
        <f t="shared" si="48"/>
        <v>Fri</v>
      </c>
      <c r="U365" t="str">
        <f t="shared" si="49"/>
        <v>Work</v>
      </c>
      <c r="V365" t="str">
        <f t="shared" si="50"/>
        <v>Clear</v>
      </c>
      <c r="W365">
        <f t="shared" si="51"/>
        <v>32.946835280000002</v>
      </c>
      <c r="X365">
        <f t="shared" si="52"/>
        <v>38.867816479999995</v>
      </c>
      <c r="Y365">
        <f t="shared" si="53"/>
        <v>9.8662420000000015</v>
      </c>
      <c r="Z365">
        <f>VLOOKUP(E365,temp!$A$1:$C$13,3,FALSE)</f>
        <v>39.200000000000003</v>
      </c>
      <c r="AA365">
        <f>VLOOKUP(E365,temp!$A$1:$C$13,2,FALSE)</f>
        <v>32.1</v>
      </c>
    </row>
    <row r="366" spans="1:27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  <c r="Q366">
        <f t="shared" si="45"/>
        <v>2011</v>
      </c>
      <c r="R366" t="str">
        <f t="shared" si="46"/>
        <v>Winter</v>
      </c>
      <c r="S366" t="str">
        <f t="shared" si="47"/>
        <v>Jan</v>
      </c>
      <c r="T366" t="str">
        <f t="shared" si="48"/>
        <v>Sat</v>
      </c>
      <c r="U366" t="str">
        <f t="shared" si="49"/>
        <v>Weekend</v>
      </c>
      <c r="V366" t="str">
        <f t="shared" si="50"/>
        <v>Clear</v>
      </c>
      <c r="W366">
        <f t="shared" si="51"/>
        <v>43.354399999999991</v>
      </c>
      <c r="X366">
        <f t="shared" si="52"/>
        <v>50.499326839999995</v>
      </c>
      <c r="Y366">
        <f t="shared" si="53"/>
        <v>15.530163999999999</v>
      </c>
      <c r="Z366">
        <f>VLOOKUP(E366,temp!$A$1:$C$13,3,FALSE)</f>
        <v>39.200000000000003</v>
      </c>
      <c r="AA366">
        <f>VLOOKUP(E366,temp!$A$1:$C$13,2,FALSE)</f>
        <v>32.1</v>
      </c>
    </row>
    <row r="367" spans="1:27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  <c r="Q367">
        <f t="shared" si="45"/>
        <v>2012</v>
      </c>
      <c r="R367" t="str">
        <f t="shared" si="46"/>
        <v>Winter</v>
      </c>
      <c r="S367" t="str">
        <f t="shared" si="47"/>
        <v>Jan</v>
      </c>
      <c r="T367" t="str">
        <f t="shared" si="48"/>
        <v>Sun</v>
      </c>
      <c r="U367" t="str">
        <f t="shared" si="49"/>
        <v>Weekend</v>
      </c>
      <c r="V367" t="str">
        <f t="shared" si="50"/>
        <v>Clear</v>
      </c>
      <c r="W367">
        <f t="shared" si="51"/>
        <v>39.120800000000003</v>
      </c>
      <c r="X367">
        <f t="shared" si="52"/>
        <v>45.800786839999994</v>
      </c>
      <c r="Y367">
        <f t="shared" si="53"/>
        <v>13.683022000000001</v>
      </c>
      <c r="Z367">
        <f>VLOOKUP(E367,temp!$A$1:$C$13,3,FALSE)</f>
        <v>35.5</v>
      </c>
      <c r="AA367">
        <f>VLOOKUP(E367,temp!$A$1:$C$13,2,FALSE)</f>
        <v>28.4</v>
      </c>
    </row>
    <row r="368" spans="1:27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  <c r="Q368">
        <f t="shared" si="45"/>
        <v>2012</v>
      </c>
      <c r="R368" t="str">
        <f t="shared" si="46"/>
        <v>Winter</v>
      </c>
      <c r="S368" t="str">
        <f t="shared" si="47"/>
        <v>Jan</v>
      </c>
      <c r="T368" t="str">
        <f t="shared" si="48"/>
        <v>Mon</v>
      </c>
      <c r="U368" t="str">
        <f t="shared" si="49"/>
        <v>Weekend</v>
      </c>
      <c r="V368" t="str">
        <f t="shared" si="50"/>
        <v>Clear</v>
      </c>
      <c r="W368">
        <f t="shared" si="51"/>
        <v>28.858871119999996</v>
      </c>
      <c r="X368">
        <f t="shared" si="52"/>
        <v>30.751180159999993</v>
      </c>
      <c r="Y368">
        <f t="shared" si="53"/>
        <v>22.75789</v>
      </c>
      <c r="Z368">
        <f>VLOOKUP(E368,temp!$A$1:$C$13,3,FALSE)</f>
        <v>35.5</v>
      </c>
      <c r="AA368">
        <f>VLOOKUP(E368,temp!$A$1:$C$13,2,FALSE)</f>
        <v>28.4</v>
      </c>
    </row>
    <row r="369" spans="1:27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  <c r="Q369">
        <f t="shared" si="45"/>
        <v>2012</v>
      </c>
      <c r="R369" t="str">
        <f t="shared" si="46"/>
        <v>Winter</v>
      </c>
      <c r="S369" t="str">
        <f t="shared" si="47"/>
        <v>Jan</v>
      </c>
      <c r="T369" t="str">
        <f t="shared" si="48"/>
        <v>Tue</v>
      </c>
      <c r="U369" t="str">
        <f t="shared" si="49"/>
        <v>Work</v>
      </c>
      <c r="V369" t="str">
        <f t="shared" si="50"/>
        <v>Clear</v>
      </c>
      <c r="W369">
        <f t="shared" si="51"/>
        <v>15.835999999999995</v>
      </c>
      <c r="X369">
        <f t="shared" si="52"/>
        <v>15.370600999999997</v>
      </c>
      <c r="Y369">
        <f t="shared" si="53"/>
        <v>25.134286000000003</v>
      </c>
      <c r="Z369">
        <f>VLOOKUP(E369,temp!$A$1:$C$13,3,FALSE)</f>
        <v>35.5</v>
      </c>
      <c r="AA369">
        <f>VLOOKUP(E369,temp!$A$1:$C$13,2,FALSE)</f>
        <v>28.4</v>
      </c>
    </row>
    <row r="370" spans="1:27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  <c r="Q370">
        <f t="shared" si="45"/>
        <v>2012</v>
      </c>
      <c r="R370" t="str">
        <f t="shared" si="46"/>
        <v>Winter</v>
      </c>
      <c r="S370" t="str">
        <f t="shared" si="47"/>
        <v>Jan</v>
      </c>
      <c r="T370" t="str">
        <f t="shared" si="48"/>
        <v>Wed</v>
      </c>
      <c r="U370" t="str">
        <f t="shared" si="49"/>
        <v>Work</v>
      </c>
      <c r="V370" t="str">
        <f t="shared" si="50"/>
        <v>Mist</v>
      </c>
      <c r="W370">
        <f t="shared" si="51"/>
        <v>11.337799999999998</v>
      </c>
      <c r="X370">
        <f t="shared" si="52"/>
        <v>14.523887479999996</v>
      </c>
      <c r="Y370">
        <f t="shared" si="53"/>
        <v>13.190200000000001</v>
      </c>
      <c r="Z370">
        <f>VLOOKUP(E370,temp!$A$1:$C$13,3,FALSE)</f>
        <v>35.5</v>
      </c>
      <c r="AA370">
        <f>VLOOKUP(E370,temp!$A$1:$C$13,2,FALSE)</f>
        <v>28.4</v>
      </c>
    </row>
    <row r="371" spans="1:27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  <c r="Q371">
        <f t="shared" si="45"/>
        <v>2012</v>
      </c>
      <c r="R371" t="str">
        <f t="shared" si="46"/>
        <v>Winter</v>
      </c>
      <c r="S371" t="str">
        <f t="shared" si="47"/>
        <v>Jan</v>
      </c>
      <c r="T371" t="str">
        <f t="shared" si="48"/>
        <v>Thu</v>
      </c>
      <c r="U371" t="str">
        <f t="shared" si="49"/>
        <v>Work</v>
      </c>
      <c r="V371" t="str">
        <f t="shared" si="50"/>
        <v>Clear</v>
      </c>
      <c r="W371">
        <f t="shared" si="51"/>
        <v>28.095764719999995</v>
      </c>
      <c r="X371">
        <f t="shared" si="52"/>
        <v>33.937400479999994</v>
      </c>
      <c r="Y371">
        <f t="shared" si="53"/>
        <v>9.5791419999999992</v>
      </c>
      <c r="Z371">
        <f>VLOOKUP(E371,temp!$A$1:$C$13,3,FALSE)</f>
        <v>35.5</v>
      </c>
      <c r="AA371">
        <f>VLOOKUP(E371,temp!$A$1:$C$13,2,FALSE)</f>
        <v>28.4</v>
      </c>
    </row>
    <row r="372" spans="1:27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  <c r="Q372">
        <f t="shared" si="45"/>
        <v>2012</v>
      </c>
      <c r="R372" t="str">
        <f t="shared" si="46"/>
        <v>Winter</v>
      </c>
      <c r="S372" t="str">
        <f t="shared" si="47"/>
        <v>Jan</v>
      </c>
      <c r="T372" t="str">
        <f t="shared" si="48"/>
        <v>Fri</v>
      </c>
      <c r="U372" t="str">
        <f t="shared" si="49"/>
        <v>Work</v>
      </c>
      <c r="V372" t="str">
        <f t="shared" si="50"/>
        <v>Clear</v>
      </c>
      <c r="W372">
        <f t="shared" si="51"/>
        <v>35.328235279999994</v>
      </c>
      <c r="X372">
        <f t="shared" si="52"/>
        <v>41.486184679999994</v>
      </c>
      <c r="Y372">
        <f t="shared" si="53"/>
        <v>12.081928</v>
      </c>
      <c r="Z372">
        <f>VLOOKUP(E372,temp!$A$1:$C$13,3,FALSE)</f>
        <v>35.5</v>
      </c>
      <c r="AA372">
        <f>VLOOKUP(E372,temp!$A$1:$C$13,2,FALSE)</f>
        <v>28.4</v>
      </c>
    </row>
    <row r="373" spans="1:27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  <c r="Q373">
        <f t="shared" si="45"/>
        <v>2012</v>
      </c>
      <c r="R373" t="str">
        <f t="shared" si="46"/>
        <v>Winter</v>
      </c>
      <c r="S373" t="str">
        <f t="shared" si="47"/>
        <v>Jan</v>
      </c>
      <c r="T373" t="str">
        <f t="shared" si="48"/>
        <v>Sat</v>
      </c>
      <c r="U373" t="str">
        <f t="shared" si="49"/>
        <v>Weekend</v>
      </c>
      <c r="V373" t="str">
        <f t="shared" si="50"/>
        <v>Clear</v>
      </c>
      <c r="W373">
        <f t="shared" si="51"/>
        <v>41.590364719999997</v>
      </c>
      <c r="X373">
        <f t="shared" si="52"/>
        <v>47.65066916</v>
      </c>
      <c r="Y373">
        <f t="shared" si="53"/>
        <v>12.534027999999999</v>
      </c>
      <c r="Z373">
        <f>VLOOKUP(E373,temp!$A$1:$C$13,3,FALSE)</f>
        <v>35.5</v>
      </c>
      <c r="AA373">
        <f>VLOOKUP(E373,temp!$A$1:$C$13,2,FALSE)</f>
        <v>28.4</v>
      </c>
    </row>
    <row r="374" spans="1:27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  <c r="Q374">
        <f t="shared" si="45"/>
        <v>2012</v>
      </c>
      <c r="R374" t="str">
        <f t="shared" si="46"/>
        <v>Winter</v>
      </c>
      <c r="S374" t="str">
        <f t="shared" si="47"/>
        <v>Jan</v>
      </c>
      <c r="T374" t="str">
        <f t="shared" si="48"/>
        <v>Sun</v>
      </c>
      <c r="U374" t="str">
        <f t="shared" si="49"/>
        <v>Weekend</v>
      </c>
      <c r="V374" t="str">
        <f t="shared" si="50"/>
        <v>Clear</v>
      </c>
      <c r="W374">
        <f t="shared" si="51"/>
        <v>35.680999999999997</v>
      </c>
      <c r="X374">
        <f t="shared" si="52"/>
        <v>41.485086319999994</v>
      </c>
      <c r="Y374">
        <f t="shared" si="53"/>
        <v>13.641772</v>
      </c>
      <c r="Z374">
        <f>VLOOKUP(E374,temp!$A$1:$C$13,3,FALSE)</f>
        <v>35.5</v>
      </c>
      <c r="AA374">
        <f>VLOOKUP(E374,temp!$A$1:$C$13,2,FALSE)</f>
        <v>28.4</v>
      </c>
    </row>
    <row r="375" spans="1:27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  <c r="Q375">
        <f t="shared" si="45"/>
        <v>2012</v>
      </c>
      <c r="R375" t="str">
        <f t="shared" si="46"/>
        <v>Winter</v>
      </c>
      <c r="S375" t="str">
        <f t="shared" si="47"/>
        <v>Jan</v>
      </c>
      <c r="T375" t="str">
        <f t="shared" si="48"/>
        <v>Mon</v>
      </c>
      <c r="U375" t="str">
        <f t="shared" si="49"/>
        <v>Work</v>
      </c>
      <c r="V375" t="str">
        <f t="shared" si="50"/>
        <v>Mist</v>
      </c>
      <c r="W375">
        <f t="shared" si="51"/>
        <v>23.685835279999999</v>
      </c>
      <c r="X375">
        <f t="shared" si="52"/>
        <v>30.162337159999996</v>
      </c>
      <c r="Y375">
        <f t="shared" si="53"/>
        <v>7.5274000000000001</v>
      </c>
      <c r="Z375">
        <f>VLOOKUP(E375,temp!$A$1:$C$13,3,FALSE)</f>
        <v>35.5</v>
      </c>
      <c r="AA375">
        <f>VLOOKUP(E375,temp!$A$1:$C$13,2,FALSE)</f>
        <v>28.4</v>
      </c>
    </row>
    <row r="376" spans="1:27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  <c r="Q376">
        <f t="shared" si="45"/>
        <v>2012</v>
      </c>
      <c r="R376" t="str">
        <f t="shared" si="46"/>
        <v>Winter</v>
      </c>
      <c r="S376" t="str">
        <f t="shared" si="47"/>
        <v>Jan</v>
      </c>
      <c r="T376" t="str">
        <f t="shared" si="48"/>
        <v>Tue</v>
      </c>
      <c r="U376" t="str">
        <f t="shared" si="49"/>
        <v>Work</v>
      </c>
      <c r="V376" t="str">
        <f t="shared" si="50"/>
        <v>Clear</v>
      </c>
      <c r="W376">
        <f t="shared" si="51"/>
        <v>32.632384639999998</v>
      </c>
      <c r="X376">
        <f t="shared" si="52"/>
        <v>38.869525039999999</v>
      </c>
      <c r="Y376">
        <f t="shared" si="53"/>
        <v>13.378432</v>
      </c>
      <c r="Z376">
        <f>VLOOKUP(E376,temp!$A$1:$C$13,3,FALSE)</f>
        <v>35.5</v>
      </c>
      <c r="AA376">
        <f>VLOOKUP(E376,temp!$A$1:$C$13,2,FALSE)</f>
        <v>28.4</v>
      </c>
    </row>
    <row r="377" spans="1:27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  <c r="Q377">
        <f t="shared" si="45"/>
        <v>2012</v>
      </c>
      <c r="R377" t="str">
        <f t="shared" si="46"/>
        <v>Winter</v>
      </c>
      <c r="S377" t="str">
        <f t="shared" si="47"/>
        <v>Jan</v>
      </c>
      <c r="T377" t="str">
        <f t="shared" si="48"/>
        <v>Wed</v>
      </c>
      <c r="U377" t="str">
        <f t="shared" si="49"/>
        <v>Work</v>
      </c>
      <c r="V377" t="str">
        <f t="shared" si="50"/>
        <v>Mist</v>
      </c>
      <c r="W377">
        <f t="shared" si="51"/>
        <v>28.977835280000001</v>
      </c>
      <c r="X377">
        <f t="shared" si="52"/>
        <v>34.475474839999997</v>
      </c>
      <c r="Y377">
        <f t="shared" si="53"/>
        <v>9.6605860000000003</v>
      </c>
      <c r="Z377">
        <f>VLOOKUP(E377,temp!$A$1:$C$13,3,FALSE)</f>
        <v>35.5</v>
      </c>
      <c r="AA377">
        <f>VLOOKUP(E377,temp!$A$1:$C$13,2,FALSE)</f>
        <v>28.4</v>
      </c>
    </row>
    <row r="378" spans="1:27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  <c r="Q378">
        <f t="shared" si="45"/>
        <v>2012</v>
      </c>
      <c r="R378" t="str">
        <f t="shared" si="46"/>
        <v>Winter</v>
      </c>
      <c r="S378" t="str">
        <f t="shared" si="47"/>
        <v>Jan</v>
      </c>
      <c r="T378" t="str">
        <f t="shared" si="48"/>
        <v>Thu</v>
      </c>
      <c r="U378" t="str">
        <f t="shared" si="49"/>
        <v>Work</v>
      </c>
      <c r="V378" t="str">
        <f t="shared" si="50"/>
        <v>Mist</v>
      </c>
      <c r="W378">
        <f t="shared" si="51"/>
        <v>40.443799999999996</v>
      </c>
      <c r="X378">
        <f t="shared" si="52"/>
        <v>46.571713519999996</v>
      </c>
      <c r="Y378">
        <f t="shared" si="53"/>
        <v>12.943821999999999</v>
      </c>
      <c r="Z378">
        <f>VLOOKUP(E378,temp!$A$1:$C$13,3,FALSE)</f>
        <v>35.5</v>
      </c>
      <c r="AA378">
        <f>VLOOKUP(E378,temp!$A$1:$C$13,2,FALSE)</f>
        <v>28.4</v>
      </c>
    </row>
    <row r="379" spans="1:27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  <c r="Q379">
        <f t="shared" si="45"/>
        <v>2012</v>
      </c>
      <c r="R379" t="str">
        <f t="shared" si="46"/>
        <v>Winter</v>
      </c>
      <c r="S379" t="str">
        <f t="shared" si="47"/>
        <v>Jan</v>
      </c>
      <c r="T379" t="str">
        <f t="shared" si="48"/>
        <v>Fri</v>
      </c>
      <c r="U379" t="str">
        <f t="shared" si="49"/>
        <v>Work</v>
      </c>
      <c r="V379" t="str">
        <f t="shared" si="50"/>
        <v>Clear</v>
      </c>
      <c r="W379">
        <f t="shared" si="51"/>
        <v>28.977835280000001</v>
      </c>
      <c r="X379">
        <f t="shared" si="52"/>
        <v>30.392138479999996</v>
      </c>
      <c r="Y379">
        <f t="shared" si="53"/>
        <v>25.955127999999998</v>
      </c>
      <c r="Z379">
        <f>VLOOKUP(E379,temp!$A$1:$C$13,3,FALSE)</f>
        <v>35.5</v>
      </c>
      <c r="AA379">
        <f>VLOOKUP(E379,temp!$A$1:$C$13,2,FALSE)</f>
        <v>28.4</v>
      </c>
    </row>
    <row r="380" spans="1:27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  <c r="Q380">
        <f t="shared" si="45"/>
        <v>2012</v>
      </c>
      <c r="R380" t="str">
        <f t="shared" si="46"/>
        <v>Winter</v>
      </c>
      <c r="S380" t="str">
        <f t="shared" si="47"/>
        <v>Jan</v>
      </c>
      <c r="T380" t="str">
        <f t="shared" si="48"/>
        <v>Sat</v>
      </c>
      <c r="U380" t="str">
        <f t="shared" si="49"/>
        <v>Weekend</v>
      </c>
      <c r="V380" t="str">
        <f t="shared" si="50"/>
        <v>Clear</v>
      </c>
      <c r="W380">
        <f t="shared" si="51"/>
        <v>19.011199999999995</v>
      </c>
      <c r="X380">
        <f t="shared" si="52"/>
        <v>22.303937479999995</v>
      </c>
      <c r="Y380">
        <f t="shared" si="53"/>
        <v>13.354077999999999</v>
      </c>
      <c r="Z380">
        <f>VLOOKUP(E380,temp!$A$1:$C$13,3,FALSE)</f>
        <v>35.5</v>
      </c>
      <c r="AA380">
        <f>VLOOKUP(E380,temp!$A$1:$C$13,2,FALSE)</f>
        <v>28.4</v>
      </c>
    </row>
    <row r="381" spans="1:27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  <c r="Q381">
        <f t="shared" si="45"/>
        <v>2012</v>
      </c>
      <c r="R381" t="str">
        <f t="shared" si="46"/>
        <v>Winter</v>
      </c>
      <c r="S381" t="str">
        <f t="shared" si="47"/>
        <v>Jan</v>
      </c>
      <c r="T381" t="str">
        <f t="shared" si="48"/>
        <v>Sun</v>
      </c>
      <c r="U381" t="str">
        <f t="shared" si="49"/>
        <v>Weekend</v>
      </c>
      <c r="V381" t="str">
        <f t="shared" si="50"/>
        <v>Clear</v>
      </c>
      <c r="W381">
        <f t="shared" si="51"/>
        <v>17.60003528</v>
      </c>
      <c r="X381">
        <f t="shared" si="52"/>
        <v>19.684714999999997</v>
      </c>
      <c r="Y381">
        <f t="shared" si="53"/>
        <v>17.583027999999999</v>
      </c>
      <c r="Z381">
        <f>VLOOKUP(E381,temp!$A$1:$C$13,3,FALSE)</f>
        <v>35.5</v>
      </c>
      <c r="AA381">
        <f>VLOOKUP(E381,temp!$A$1:$C$13,2,FALSE)</f>
        <v>28.4</v>
      </c>
    </row>
    <row r="382" spans="1:27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  <c r="Q382">
        <f t="shared" si="45"/>
        <v>2012</v>
      </c>
      <c r="R382" t="str">
        <f t="shared" si="46"/>
        <v>Winter</v>
      </c>
      <c r="S382" t="str">
        <f t="shared" si="47"/>
        <v>Jan</v>
      </c>
      <c r="T382" t="str">
        <f t="shared" si="48"/>
        <v>Mon</v>
      </c>
      <c r="U382" t="str">
        <f t="shared" si="49"/>
        <v>Weekend</v>
      </c>
      <c r="V382" t="str">
        <f t="shared" si="50"/>
        <v>Clear</v>
      </c>
      <c r="W382">
        <f t="shared" si="51"/>
        <v>20.069599999999994</v>
      </c>
      <c r="X382">
        <f t="shared" si="52"/>
        <v>23.228512519999999</v>
      </c>
      <c r="Y382">
        <f t="shared" si="53"/>
        <v>16.269628000000001</v>
      </c>
      <c r="Z382">
        <f>VLOOKUP(E382,temp!$A$1:$C$13,3,FALSE)</f>
        <v>35.5</v>
      </c>
      <c r="AA382">
        <f>VLOOKUP(E382,temp!$A$1:$C$13,2,FALSE)</f>
        <v>28.4</v>
      </c>
    </row>
    <row r="383" spans="1:27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  <c r="Q383">
        <f t="shared" si="45"/>
        <v>2012</v>
      </c>
      <c r="R383" t="str">
        <f t="shared" si="46"/>
        <v>Winter</v>
      </c>
      <c r="S383" t="str">
        <f t="shared" si="47"/>
        <v>Jan</v>
      </c>
      <c r="T383" t="str">
        <f t="shared" si="48"/>
        <v>Tue</v>
      </c>
      <c r="U383" t="str">
        <f t="shared" si="49"/>
        <v>Work</v>
      </c>
      <c r="V383" t="str">
        <f t="shared" si="50"/>
        <v>Mist</v>
      </c>
      <c r="W383">
        <f t="shared" si="51"/>
        <v>39.44287112</v>
      </c>
      <c r="X383">
        <f t="shared" si="52"/>
        <v>44.416487119999992</v>
      </c>
      <c r="Y383">
        <f t="shared" si="53"/>
        <v>24.042580000000001</v>
      </c>
      <c r="Z383">
        <f>VLOOKUP(E383,temp!$A$1:$C$13,3,FALSE)</f>
        <v>35.5</v>
      </c>
      <c r="AA383">
        <f>VLOOKUP(E383,temp!$A$1:$C$13,2,FALSE)</f>
        <v>28.4</v>
      </c>
    </row>
    <row r="384" spans="1:27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  <c r="Q384">
        <f t="shared" si="45"/>
        <v>2012</v>
      </c>
      <c r="R384" t="str">
        <f t="shared" si="46"/>
        <v>Winter</v>
      </c>
      <c r="S384" t="str">
        <f t="shared" si="47"/>
        <v>Jan</v>
      </c>
      <c r="T384" t="str">
        <f t="shared" si="48"/>
        <v>Wed</v>
      </c>
      <c r="U384" t="str">
        <f t="shared" si="49"/>
        <v>Work</v>
      </c>
      <c r="V384" t="str">
        <f t="shared" si="50"/>
        <v>Clear</v>
      </c>
      <c r="W384">
        <f t="shared" si="51"/>
        <v>32.064764719999999</v>
      </c>
      <c r="X384">
        <f t="shared" si="52"/>
        <v>33.551998159999997</v>
      </c>
      <c r="Y384">
        <f t="shared" si="53"/>
        <v>28.418313999999999</v>
      </c>
      <c r="Z384">
        <f>VLOOKUP(E384,temp!$A$1:$C$13,3,FALSE)</f>
        <v>35.5</v>
      </c>
      <c r="AA384">
        <f>VLOOKUP(E384,temp!$A$1:$C$13,2,FALSE)</f>
        <v>28.4</v>
      </c>
    </row>
    <row r="385" spans="1:27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  <c r="Q385">
        <f t="shared" si="45"/>
        <v>2012</v>
      </c>
      <c r="R385" t="str">
        <f t="shared" si="46"/>
        <v>Winter</v>
      </c>
      <c r="S385" t="str">
        <f t="shared" si="47"/>
        <v>Jan</v>
      </c>
      <c r="T385" t="str">
        <f t="shared" si="48"/>
        <v>Thu</v>
      </c>
      <c r="U385" t="str">
        <f t="shared" si="49"/>
        <v>Work</v>
      </c>
      <c r="V385" t="str">
        <f t="shared" si="50"/>
        <v>Clear</v>
      </c>
      <c r="W385">
        <f t="shared" si="51"/>
        <v>20.069599999999994</v>
      </c>
      <c r="X385">
        <f t="shared" si="52"/>
        <v>23.15223752</v>
      </c>
      <c r="Y385">
        <f t="shared" si="53"/>
        <v>15.530427999999999</v>
      </c>
      <c r="Z385">
        <f>VLOOKUP(E385,temp!$A$1:$C$13,3,FALSE)</f>
        <v>35.5</v>
      </c>
      <c r="AA385">
        <f>VLOOKUP(E385,temp!$A$1:$C$13,2,FALSE)</f>
        <v>28.4</v>
      </c>
    </row>
    <row r="386" spans="1:27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  <c r="Q386">
        <f t="shared" si="45"/>
        <v>2012</v>
      </c>
      <c r="R386" t="str">
        <f t="shared" si="46"/>
        <v>Winter</v>
      </c>
      <c r="S386" t="str">
        <f t="shared" si="47"/>
        <v>Jan</v>
      </c>
      <c r="T386" t="str">
        <f t="shared" si="48"/>
        <v>Fri</v>
      </c>
      <c r="U386" t="str">
        <f t="shared" si="49"/>
        <v>Work</v>
      </c>
      <c r="V386" t="str">
        <f t="shared" si="50"/>
        <v>Mist</v>
      </c>
      <c r="W386">
        <f t="shared" si="51"/>
        <v>22.980199999999996</v>
      </c>
      <c r="X386">
        <f t="shared" si="52"/>
        <v>26.925714319999994</v>
      </c>
      <c r="Y386">
        <f t="shared" si="53"/>
        <v>14.381500000000001</v>
      </c>
      <c r="Z386">
        <f>VLOOKUP(E386,temp!$A$1:$C$13,3,FALSE)</f>
        <v>35.5</v>
      </c>
      <c r="AA386">
        <f>VLOOKUP(E386,temp!$A$1:$C$13,2,FALSE)</f>
        <v>28.4</v>
      </c>
    </row>
    <row r="387" spans="1:27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  <c r="Q387">
        <f t="shared" ref="Q387:Q450" si="54">IF(D387=0,2011,2012)</f>
        <v>2012</v>
      </c>
      <c r="R387" t="str">
        <f t="shared" ref="R387:R450" si="55">IF(C387=1,"Winter",IF(C387=2,"Spring",IF(C387=3,"Summer","Fall")))</f>
        <v>Winter</v>
      </c>
      <c r="S387" t="str">
        <f t="shared" ref="S387:S450" si="56">TEXT(E387,"mmm")</f>
        <v>Jan</v>
      </c>
      <c r="T387" t="str">
        <f t="shared" ref="T387:T450" si="57">TEXT(B387,"ddd")</f>
        <v>Sat</v>
      </c>
      <c r="U387" t="str">
        <f t="shared" ref="U387:U450" si="58">IF(H387=1,"Work","Weekend")</f>
        <v>Weekend</v>
      </c>
      <c r="V387" t="str">
        <f t="shared" ref="V387:V450" si="59">IF(I387=1,"Clear",IF(I387=2,"Mist",IF(I387=3,"LightRain","HeavyRain")))</f>
        <v>Mist</v>
      </c>
      <c r="W387">
        <f t="shared" ref="W387:W450" si="60">(9/5)*((J387*(41+17.8)-17.8))+32</f>
        <v>18.305564719999996</v>
      </c>
      <c r="X387">
        <f t="shared" ref="X387:X450" si="61">(9/5)*((K387*(50+17.8)-17.8))+32</f>
        <v>21.301744999999997</v>
      </c>
      <c r="Y387">
        <f t="shared" ref="Y387:Y450" si="62">M387*(67-1)+1</f>
        <v>15.694372000000001</v>
      </c>
      <c r="Z387">
        <f>VLOOKUP(E387,temp!$A$1:$C$13,3,FALSE)</f>
        <v>35.5</v>
      </c>
      <c r="AA387">
        <f>VLOOKUP(E387,temp!$A$1:$C$13,2,FALSE)</f>
        <v>28.4</v>
      </c>
    </row>
    <row r="388" spans="1:27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  <c r="Q388">
        <f t="shared" si="54"/>
        <v>2012</v>
      </c>
      <c r="R388" t="str">
        <f t="shared" si="55"/>
        <v>Winter</v>
      </c>
      <c r="S388" t="str">
        <f t="shared" si="56"/>
        <v>Jan</v>
      </c>
      <c r="T388" t="str">
        <f t="shared" si="57"/>
        <v>Sun</v>
      </c>
      <c r="U388" t="str">
        <f t="shared" si="58"/>
        <v>Weekend</v>
      </c>
      <c r="V388" t="str">
        <f t="shared" si="59"/>
        <v>Mist</v>
      </c>
      <c r="W388">
        <f t="shared" si="60"/>
        <v>17.158999999999999</v>
      </c>
      <c r="X388">
        <f t="shared" si="61"/>
        <v>19.76099</v>
      </c>
      <c r="Y388">
        <f t="shared" si="62"/>
        <v>14.176108000000001</v>
      </c>
      <c r="Z388">
        <f>VLOOKUP(E388,temp!$A$1:$C$13,3,FALSE)</f>
        <v>35.5</v>
      </c>
      <c r="AA388">
        <f>VLOOKUP(E388,temp!$A$1:$C$13,2,FALSE)</f>
        <v>28.4</v>
      </c>
    </row>
    <row r="389" spans="1:27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  <c r="Q389">
        <f t="shared" si="54"/>
        <v>2012</v>
      </c>
      <c r="R389" t="str">
        <f t="shared" si="55"/>
        <v>Winter</v>
      </c>
      <c r="S389" t="str">
        <f t="shared" si="56"/>
        <v>Jan</v>
      </c>
      <c r="T389" t="str">
        <f t="shared" si="57"/>
        <v>Mon</v>
      </c>
      <c r="U389" t="str">
        <f t="shared" si="58"/>
        <v>Work</v>
      </c>
      <c r="V389" t="str">
        <f t="shared" si="59"/>
        <v>Mist</v>
      </c>
      <c r="W389">
        <f t="shared" si="60"/>
        <v>23.068364719999998</v>
      </c>
      <c r="X389">
        <f t="shared" si="61"/>
        <v>29.622798320000001</v>
      </c>
      <c r="Y389">
        <f t="shared" si="62"/>
        <v>8.3067279999999997</v>
      </c>
      <c r="Z389">
        <f>VLOOKUP(E389,temp!$A$1:$C$13,3,FALSE)</f>
        <v>35.5</v>
      </c>
      <c r="AA389">
        <f>VLOOKUP(E389,temp!$A$1:$C$13,2,FALSE)</f>
        <v>28.4</v>
      </c>
    </row>
    <row r="390" spans="1:27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  <c r="Q390">
        <f t="shared" si="54"/>
        <v>2012</v>
      </c>
      <c r="R390" t="str">
        <f t="shared" si="55"/>
        <v>Winter</v>
      </c>
      <c r="S390" t="str">
        <f t="shared" si="56"/>
        <v>Jan</v>
      </c>
      <c r="T390" t="str">
        <f t="shared" si="57"/>
        <v>Tue</v>
      </c>
      <c r="U390" t="str">
        <f t="shared" si="58"/>
        <v>Work</v>
      </c>
      <c r="V390" t="str">
        <f t="shared" si="59"/>
        <v>Clear</v>
      </c>
      <c r="W390">
        <f t="shared" si="60"/>
        <v>36.2102</v>
      </c>
      <c r="X390">
        <f t="shared" si="61"/>
        <v>42.565140319999998</v>
      </c>
      <c r="Y390">
        <f t="shared" si="62"/>
        <v>9.1686220000000009</v>
      </c>
      <c r="Z390">
        <f>VLOOKUP(E390,temp!$A$1:$C$13,3,FALSE)</f>
        <v>35.5</v>
      </c>
      <c r="AA390">
        <f>VLOOKUP(E390,temp!$A$1:$C$13,2,FALSE)</f>
        <v>28.4</v>
      </c>
    </row>
    <row r="391" spans="1:27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  <c r="Q391">
        <f t="shared" si="54"/>
        <v>2012</v>
      </c>
      <c r="R391" t="str">
        <f t="shared" si="55"/>
        <v>Winter</v>
      </c>
      <c r="S391" t="str">
        <f t="shared" si="56"/>
        <v>Jan</v>
      </c>
      <c r="T391" t="str">
        <f t="shared" si="57"/>
        <v>Wed</v>
      </c>
      <c r="U391" t="str">
        <f t="shared" si="58"/>
        <v>Work</v>
      </c>
      <c r="V391" t="str">
        <f t="shared" si="59"/>
        <v>Clear</v>
      </c>
      <c r="W391">
        <f t="shared" si="60"/>
        <v>31.094635279999995</v>
      </c>
      <c r="X391">
        <f t="shared" si="61"/>
        <v>35.939954839999999</v>
      </c>
      <c r="Y391">
        <f t="shared" si="62"/>
        <v>11.630685999999999</v>
      </c>
      <c r="Z391">
        <f>VLOOKUP(E391,temp!$A$1:$C$13,3,FALSE)</f>
        <v>35.5</v>
      </c>
      <c r="AA391">
        <f>VLOOKUP(E391,temp!$A$1:$C$13,2,FALSE)</f>
        <v>28.4</v>
      </c>
    </row>
    <row r="392" spans="1:27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  <c r="Q392">
        <f t="shared" si="54"/>
        <v>2012</v>
      </c>
      <c r="R392" t="str">
        <f t="shared" si="55"/>
        <v>Winter</v>
      </c>
      <c r="S392" t="str">
        <f t="shared" si="56"/>
        <v>Jan</v>
      </c>
      <c r="T392" t="str">
        <f t="shared" si="57"/>
        <v>Thu</v>
      </c>
      <c r="U392" t="str">
        <f t="shared" si="58"/>
        <v>Work</v>
      </c>
      <c r="V392" t="str">
        <f t="shared" si="59"/>
        <v>Mist</v>
      </c>
      <c r="W392">
        <f t="shared" si="60"/>
        <v>36.122035279999992</v>
      </c>
      <c r="X392">
        <f t="shared" si="61"/>
        <v>43.412341999999995</v>
      </c>
      <c r="Y392">
        <f t="shared" si="62"/>
        <v>5.8441228000000001</v>
      </c>
      <c r="Z392">
        <f>VLOOKUP(E392,temp!$A$1:$C$13,3,FALSE)</f>
        <v>35.5</v>
      </c>
      <c r="AA392">
        <f>VLOOKUP(E392,temp!$A$1:$C$13,2,FALSE)</f>
        <v>28.4</v>
      </c>
    </row>
    <row r="393" spans="1:27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  <c r="Q393">
        <f t="shared" si="54"/>
        <v>2012</v>
      </c>
      <c r="R393" t="str">
        <f t="shared" si="55"/>
        <v>Winter</v>
      </c>
      <c r="S393" t="str">
        <f t="shared" si="56"/>
        <v>Jan</v>
      </c>
      <c r="T393" t="str">
        <f t="shared" si="57"/>
        <v>Fri</v>
      </c>
      <c r="U393" t="str">
        <f t="shared" si="58"/>
        <v>Work</v>
      </c>
      <c r="V393" t="str">
        <f t="shared" si="59"/>
        <v>Mist</v>
      </c>
      <c r="W393">
        <f t="shared" si="60"/>
        <v>44.941999999999993</v>
      </c>
      <c r="X393">
        <f t="shared" si="61"/>
        <v>50.653341319999996</v>
      </c>
      <c r="Y393">
        <f t="shared" si="62"/>
        <v>23.616022000000001</v>
      </c>
      <c r="Z393">
        <f>VLOOKUP(E393,temp!$A$1:$C$13,3,FALSE)</f>
        <v>35.5</v>
      </c>
      <c r="AA393">
        <f>VLOOKUP(E393,temp!$A$1:$C$13,2,FALSE)</f>
        <v>28.4</v>
      </c>
    </row>
    <row r="394" spans="1:27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  <c r="Q394">
        <f t="shared" si="54"/>
        <v>2012</v>
      </c>
      <c r="R394" t="str">
        <f t="shared" si="55"/>
        <v>Winter</v>
      </c>
      <c r="S394" t="str">
        <f t="shared" si="56"/>
        <v>Jan</v>
      </c>
      <c r="T394" t="str">
        <f t="shared" si="57"/>
        <v>Sat</v>
      </c>
      <c r="U394" t="str">
        <f t="shared" si="58"/>
        <v>Weekend</v>
      </c>
      <c r="V394" t="str">
        <f t="shared" si="59"/>
        <v>Clear</v>
      </c>
      <c r="W394">
        <f t="shared" si="60"/>
        <v>33.387764719999993</v>
      </c>
      <c r="X394">
        <f t="shared" si="61"/>
        <v>39.791293159999995</v>
      </c>
      <c r="Y394">
        <f t="shared" si="62"/>
        <v>14.914714</v>
      </c>
      <c r="Z394">
        <f>VLOOKUP(E394,temp!$A$1:$C$13,3,FALSE)</f>
        <v>35.5</v>
      </c>
      <c r="AA394">
        <f>VLOOKUP(E394,temp!$A$1:$C$13,2,FALSE)</f>
        <v>28.4</v>
      </c>
    </row>
    <row r="395" spans="1:27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  <c r="Q395">
        <f t="shared" si="54"/>
        <v>2012</v>
      </c>
      <c r="R395" t="str">
        <f t="shared" si="55"/>
        <v>Winter</v>
      </c>
      <c r="S395" t="str">
        <f t="shared" si="56"/>
        <v>Jan</v>
      </c>
      <c r="T395" t="str">
        <f t="shared" si="57"/>
        <v>Sun</v>
      </c>
      <c r="U395" t="str">
        <f t="shared" si="58"/>
        <v>Weekend</v>
      </c>
      <c r="V395" t="str">
        <f t="shared" si="59"/>
        <v>Clear</v>
      </c>
      <c r="W395">
        <f t="shared" si="60"/>
        <v>29.859799999999993</v>
      </c>
      <c r="X395">
        <f t="shared" si="61"/>
        <v>33.242870839999995</v>
      </c>
      <c r="Y395">
        <f t="shared" si="62"/>
        <v>16.843299999999999</v>
      </c>
      <c r="Z395">
        <f>VLOOKUP(E395,temp!$A$1:$C$13,3,FALSE)</f>
        <v>35.5</v>
      </c>
      <c r="AA395">
        <f>VLOOKUP(E395,temp!$A$1:$C$13,2,FALSE)</f>
        <v>28.4</v>
      </c>
    </row>
    <row r="396" spans="1:27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  <c r="Q396">
        <f t="shared" si="54"/>
        <v>2012</v>
      </c>
      <c r="R396" t="str">
        <f t="shared" si="55"/>
        <v>Winter</v>
      </c>
      <c r="S396" t="str">
        <f t="shared" si="56"/>
        <v>Jan</v>
      </c>
      <c r="T396" t="str">
        <f t="shared" si="57"/>
        <v>Mon</v>
      </c>
      <c r="U396" t="str">
        <f t="shared" si="58"/>
        <v>Work</v>
      </c>
      <c r="V396" t="str">
        <f t="shared" si="59"/>
        <v>Clear</v>
      </c>
      <c r="W396">
        <f t="shared" si="60"/>
        <v>28.448635279999994</v>
      </c>
      <c r="X396">
        <f t="shared" si="61"/>
        <v>32.010754999999996</v>
      </c>
      <c r="Y396">
        <f t="shared" si="62"/>
        <v>15.242272000000002</v>
      </c>
      <c r="Z396">
        <f>VLOOKUP(E396,temp!$A$1:$C$13,3,FALSE)</f>
        <v>35.5</v>
      </c>
      <c r="AA396">
        <f>VLOOKUP(E396,temp!$A$1:$C$13,2,FALSE)</f>
        <v>28.4</v>
      </c>
    </row>
    <row r="397" spans="1:27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  <c r="Q397">
        <f t="shared" si="54"/>
        <v>2012</v>
      </c>
      <c r="R397" t="str">
        <f t="shared" si="55"/>
        <v>Winter</v>
      </c>
      <c r="S397" t="str">
        <f t="shared" si="56"/>
        <v>Jan</v>
      </c>
      <c r="T397" t="str">
        <f t="shared" si="57"/>
        <v>Tue</v>
      </c>
      <c r="U397" t="str">
        <f t="shared" si="58"/>
        <v>Work</v>
      </c>
      <c r="V397" t="str">
        <f t="shared" si="59"/>
        <v>Clear</v>
      </c>
      <c r="W397">
        <f t="shared" si="60"/>
        <v>41.2376</v>
      </c>
      <c r="X397">
        <f t="shared" si="61"/>
        <v>46.495926679999997</v>
      </c>
      <c r="Y397">
        <f t="shared" si="62"/>
        <v>18.279922000000003</v>
      </c>
      <c r="Z397">
        <f>VLOOKUP(E397,temp!$A$1:$C$13,3,FALSE)</f>
        <v>35.5</v>
      </c>
      <c r="AA397">
        <f>VLOOKUP(E397,temp!$A$1:$C$13,2,FALSE)</f>
        <v>28.4</v>
      </c>
    </row>
    <row r="398" spans="1:27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  <c r="Q398">
        <f t="shared" si="54"/>
        <v>2012</v>
      </c>
      <c r="R398" t="str">
        <f t="shared" si="55"/>
        <v>Winter</v>
      </c>
      <c r="S398" t="str">
        <f t="shared" si="56"/>
        <v>Jan</v>
      </c>
      <c r="T398" t="str">
        <f t="shared" si="57"/>
        <v>Wed</v>
      </c>
      <c r="U398" t="str">
        <f t="shared" si="58"/>
        <v>Work</v>
      </c>
      <c r="V398" t="str">
        <f t="shared" si="59"/>
        <v>Clear</v>
      </c>
      <c r="W398">
        <f t="shared" si="60"/>
        <v>49.616635279999997</v>
      </c>
      <c r="X398">
        <f t="shared" si="61"/>
        <v>56.896297520000005</v>
      </c>
      <c r="Y398">
        <f t="shared" si="62"/>
        <v>13.478422</v>
      </c>
      <c r="Z398">
        <f>VLOOKUP(E398,temp!$A$1:$C$13,3,FALSE)</f>
        <v>38.4</v>
      </c>
      <c r="AA398">
        <f>VLOOKUP(E398,temp!$A$1:$C$13,2,FALSE)</f>
        <v>31.3</v>
      </c>
    </row>
    <row r="399" spans="1:27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  <c r="Q399">
        <f t="shared" si="54"/>
        <v>2012</v>
      </c>
      <c r="R399" t="str">
        <f t="shared" si="55"/>
        <v>Winter</v>
      </c>
      <c r="S399" t="str">
        <f t="shared" si="56"/>
        <v>Jan</v>
      </c>
      <c r="T399" t="str">
        <f t="shared" si="57"/>
        <v>Thu</v>
      </c>
      <c r="U399" t="str">
        <f t="shared" si="58"/>
        <v>Work</v>
      </c>
      <c r="V399" t="str">
        <f t="shared" si="59"/>
        <v>Mist</v>
      </c>
      <c r="W399">
        <f t="shared" si="60"/>
        <v>42.207835279999998</v>
      </c>
      <c r="X399">
        <f t="shared" si="61"/>
        <v>48.650420840000002</v>
      </c>
      <c r="Y399">
        <f t="shared" si="62"/>
        <v>13.354341999999999</v>
      </c>
      <c r="Z399">
        <f>VLOOKUP(E399,temp!$A$1:$C$13,3,FALSE)</f>
        <v>38.4</v>
      </c>
      <c r="AA399">
        <f>VLOOKUP(E399,temp!$A$1:$C$13,2,FALSE)</f>
        <v>31.3</v>
      </c>
    </row>
    <row r="400" spans="1:27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  <c r="Q400">
        <f t="shared" si="54"/>
        <v>2012</v>
      </c>
      <c r="R400" t="str">
        <f t="shared" si="55"/>
        <v>Winter</v>
      </c>
      <c r="S400" t="str">
        <f t="shared" si="56"/>
        <v>Jan</v>
      </c>
      <c r="T400" t="str">
        <f t="shared" si="57"/>
        <v>Fri</v>
      </c>
      <c r="U400" t="str">
        <f t="shared" si="58"/>
        <v>Work</v>
      </c>
      <c r="V400" t="str">
        <f t="shared" si="59"/>
        <v>Clear</v>
      </c>
      <c r="W400">
        <f t="shared" si="60"/>
        <v>33.123164719999991</v>
      </c>
      <c r="X400">
        <f t="shared" si="61"/>
        <v>37.712585839999996</v>
      </c>
      <c r="Y400">
        <f t="shared" si="62"/>
        <v>12.780735999999999</v>
      </c>
      <c r="Z400">
        <f>VLOOKUP(E400,temp!$A$1:$C$13,3,FALSE)</f>
        <v>38.4</v>
      </c>
      <c r="AA400">
        <f>VLOOKUP(E400,temp!$A$1:$C$13,2,FALSE)</f>
        <v>31.3</v>
      </c>
    </row>
    <row r="401" spans="1:27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  <c r="Q401">
        <f t="shared" si="54"/>
        <v>2012</v>
      </c>
      <c r="R401" t="str">
        <f t="shared" si="55"/>
        <v>Winter</v>
      </c>
      <c r="S401" t="str">
        <f t="shared" si="56"/>
        <v>Jan</v>
      </c>
      <c r="T401" t="str">
        <f t="shared" si="57"/>
        <v>Sat</v>
      </c>
      <c r="U401" t="str">
        <f t="shared" si="58"/>
        <v>Weekend</v>
      </c>
      <c r="V401" t="str">
        <f t="shared" si="59"/>
        <v>Mist</v>
      </c>
      <c r="W401">
        <f t="shared" si="60"/>
        <v>27.919435279999995</v>
      </c>
      <c r="X401">
        <f t="shared" si="61"/>
        <v>33.243358999999998</v>
      </c>
      <c r="Y401">
        <f t="shared" si="62"/>
        <v>9.0451359999999994</v>
      </c>
      <c r="Z401">
        <f>VLOOKUP(E401,temp!$A$1:$C$13,3,FALSE)</f>
        <v>38.4</v>
      </c>
      <c r="AA401">
        <f>VLOOKUP(E401,temp!$A$1:$C$13,2,FALSE)</f>
        <v>31.3</v>
      </c>
    </row>
    <row r="402" spans="1:27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  <c r="Q402">
        <f t="shared" si="54"/>
        <v>2012</v>
      </c>
      <c r="R402" t="str">
        <f t="shared" si="55"/>
        <v>Winter</v>
      </c>
      <c r="S402" t="str">
        <f t="shared" si="56"/>
        <v>Jan</v>
      </c>
      <c r="T402" t="str">
        <f t="shared" si="57"/>
        <v>Sun</v>
      </c>
      <c r="U402" t="str">
        <f t="shared" si="58"/>
        <v>Weekend</v>
      </c>
      <c r="V402" t="str">
        <f t="shared" si="59"/>
        <v>Mist</v>
      </c>
      <c r="W402">
        <f t="shared" si="60"/>
        <v>28.095764719999995</v>
      </c>
      <c r="X402">
        <f t="shared" si="61"/>
        <v>32.24214284</v>
      </c>
      <c r="Y402">
        <f t="shared" si="62"/>
        <v>12.615736</v>
      </c>
      <c r="Z402">
        <f>VLOOKUP(E402,temp!$A$1:$C$13,3,FALSE)</f>
        <v>38.4</v>
      </c>
      <c r="AA402">
        <f>VLOOKUP(E402,temp!$A$1:$C$13,2,FALSE)</f>
        <v>31.3</v>
      </c>
    </row>
    <row r="403" spans="1:27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  <c r="Q403">
        <f t="shared" si="54"/>
        <v>2012</v>
      </c>
      <c r="R403" t="str">
        <f t="shared" si="55"/>
        <v>Winter</v>
      </c>
      <c r="S403" t="str">
        <f t="shared" si="56"/>
        <v>Jan</v>
      </c>
      <c r="T403" t="str">
        <f t="shared" si="57"/>
        <v>Mon</v>
      </c>
      <c r="U403" t="str">
        <f t="shared" si="58"/>
        <v>Work</v>
      </c>
      <c r="V403" t="str">
        <f t="shared" si="59"/>
        <v>Clear</v>
      </c>
      <c r="W403">
        <f t="shared" si="60"/>
        <v>29.87133656</v>
      </c>
      <c r="X403">
        <f t="shared" si="61"/>
        <v>36.135829040000004</v>
      </c>
      <c r="Y403">
        <f t="shared" si="62"/>
        <v>11.1508</v>
      </c>
      <c r="Z403">
        <f>VLOOKUP(E403,temp!$A$1:$C$13,3,FALSE)</f>
        <v>38.4</v>
      </c>
      <c r="AA403">
        <f>VLOOKUP(E403,temp!$A$1:$C$13,2,FALSE)</f>
        <v>31.3</v>
      </c>
    </row>
    <row r="404" spans="1:27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  <c r="Q404">
        <f t="shared" si="54"/>
        <v>2012</v>
      </c>
      <c r="R404" t="str">
        <f t="shared" si="55"/>
        <v>Winter</v>
      </c>
      <c r="S404" t="str">
        <f t="shared" si="56"/>
        <v>Jan</v>
      </c>
      <c r="T404" t="str">
        <f t="shared" si="57"/>
        <v>Tue</v>
      </c>
      <c r="U404" t="str">
        <f t="shared" si="58"/>
        <v>Work</v>
      </c>
      <c r="V404" t="str">
        <f t="shared" si="59"/>
        <v>Clear</v>
      </c>
      <c r="W404">
        <f t="shared" si="60"/>
        <v>37.445035279999999</v>
      </c>
      <c r="X404">
        <f t="shared" si="61"/>
        <v>44.029132159999996</v>
      </c>
      <c r="Y404">
        <f t="shared" si="62"/>
        <v>10.727014</v>
      </c>
      <c r="Z404">
        <f>VLOOKUP(E404,temp!$A$1:$C$13,3,FALSE)</f>
        <v>38.4</v>
      </c>
      <c r="AA404">
        <f>VLOOKUP(E404,temp!$A$1:$C$13,2,FALSE)</f>
        <v>31.3</v>
      </c>
    </row>
    <row r="405" spans="1:27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  <c r="Q405">
        <f t="shared" si="54"/>
        <v>2012</v>
      </c>
      <c r="R405" t="str">
        <f t="shared" si="55"/>
        <v>Winter</v>
      </c>
      <c r="S405" t="str">
        <f t="shared" si="56"/>
        <v>Jan</v>
      </c>
      <c r="T405" t="str">
        <f t="shared" si="57"/>
        <v>Wed</v>
      </c>
      <c r="U405" t="str">
        <f t="shared" si="58"/>
        <v>Work</v>
      </c>
      <c r="V405" t="str">
        <f t="shared" si="59"/>
        <v>Mist</v>
      </c>
      <c r="W405">
        <f t="shared" si="60"/>
        <v>27.125635279999997</v>
      </c>
      <c r="X405">
        <f t="shared" si="61"/>
        <v>32.474018839999999</v>
      </c>
      <c r="Y405">
        <f t="shared" si="62"/>
        <v>9.8255860000000013</v>
      </c>
      <c r="Z405">
        <f>VLOOKUP(E405,temp!$A$1:$C$13,3,FALSE)</f>
        <v>38.4</v>
      </c>
      <c r="AA405">
        <f>VLOOKUP(E405,temp!$A$1:$C$13,2,FALSE)</f>
        <v>31.3</v>
      </c>
    </row>
    <row r="406" spans="1:27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  <c r="Q406">
        <f t="shared" si="54"/>
        <v>2012</v>
      </c>
      <c r="R406" t="str">
        <f t="shared" si="55"/>
        <v>Winter</v>
      </c>
      <c r="S406" t="str">
        <f t="shared" si="56"/>
        <v>Jan</v>
      </c>
      <c r="T406" t="str">
        <f t="shared" si="57"/>
        <v>Thu</v>
      </c>
      <c r="U406" t="str">
        <f t="shared" si="58"/>
        <v>Work</v>
      </c>
      <c r="V406" t="str">
        <f t="shared" si="59"/>
        <v>Clear</v>
      </c>
      <c r="W406">
        <f t="shared" si="60"/>
        <v>28.0076</v>
      </c>
      <c r="X406">
        <f t="shared" si="61"/>
        <v>31.933015519999998</v>
      </c>
      <c r="Y406">
        <f t="shared" si="62"/>
        <v>13.806441999999999</v>
      </c>
      <c r="Z406">
        <f>VLOOKUP(E406,temp!$A$1:$C$13,3,FALSE)</f>
        <v>38.4</v>
      </c>
      <c r="AA406">
        <f>VLOOKUP(E406,temp!$A$1:$C$13,2,FALSE)</f>
        <v>31.3</v>
      </c>
    </row>
    <row r="407" spans="1:27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  <c r="Q407">
        <f t="shared" si="54"/>
        <v>2012</v>
      </c>
      <c r="R407" t="str">
        <f t="shared" si="55"/>
        <v>Winter</v>
      </c>
      <c r="S407" t="str">
        <f t="shared" si="56"/>
        <v>Jan</v>
      </c>
      <c r="T407" t="str">
        <f t="shared" si="57"/>
        <v>Fri</v>
      </c>
      <c r="U407" t="str">
        <f t="shared" si="58"/>
        <v>Work</v>
      </c>
      <c r="V407" t="str">
        <f t="shared" si="59"/>
        <v>Mist</v>
      </c>
      <c r="W407">
        <f t="shared" si="60"/>
        <v>29.68336472</v>
      </c>
      <c r="X407">
        <f t="shared" si="61"/>
        <v>35.78581831999999</v>
      </c>
      <c r="Y407">
        <f t="shared" si="62"/>
        <v>8.717314</v>
      </c>
      <c r="Z407">
        <f>VLOOKUP(E407,temp!$A$1:$C$13,3,FALSE)</f>
        <v>38.4</v>
      </c>
      <c r="AA407">
        <f>VLOOKUP(E407,temp!$A$1:$C$13,2,FALSE)</f>
        <v>31.3</v>
      </c>
    </row>
    <row r="408" spans="1:27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  <c r="Q408">
        <f t="shared" si="54"/>
        <v>2012</v>
      </c>
      <c r="R408" t="str">
        <f t="shared" si="55"/>
        <v>Winter</v>
      </c>
      <c r="S408" t="str">
        <f t="shared" si="56"/>
        <v>Jan</v>
      </c>
      <c r="T408" t="str">
        <f t="shared" si="57"/>
        <v>Sat</v>
      </c>
      <c r="U408" t="str">
        <f t="shared" si="58"/>
        <v>Weekend</v>
      </c>
      <c r="V408" t="str">
        <f t="shared" si="59"/>
        <v>LightRain</v>
      </c>
      <c r="W408">
        <f t="shared" si="60"/>
        <v>23.685835279999999</v>
      </c>
      <c r="X408">
        <f t="shared" si="61"/>
        <v>25.694208679999996</v>
      </c>
      <c r="Y408">
        <f t="shared" si="62"/>
        <v>20.126536000000002</v>
      </c>
      <c r="Z408">
        <f>VLOOKUP(E408,temp!$A$1:$C$13,3,FALSE)</f>
        <v>38.4</v>
      </c>
      <c r="AA408">
        <f>VLOOKUP(E408,temp!$A$1:$C$13,2,FALSE)</f>
        <v>31.3</v>
      </c>
    </row>
    <row r="409" spans="1:27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  <c r="Q409">
        <f t="shared" si="54"/>
        <v>2012</v>
      </c>
      <c r="R409" t="str">
        <f t="shared" si="55"/>
        <v>Winter</v>
      </c>
      <c r="S409" t="str">
        <f t="shared" si="56"/>
        <v>Jan</v>
      </c>
      <c r="T409" t="str">
        <f t="shared" si="57"/>
        <v>Sun</v>
      </c>
      <c r="U409" t="str">
        <f t="shared" si="58"/>
        <v>Weekend</v>
      </c>
      <c r="V409" t="str">
        <f t="shared" si="59"/>
        <v>Clear</v>
      </c>
      <c r="W409">
        <f t="shared" si="60"/>
        <v>13.454599999999999</v>
      </c>
      <c r="X409">
        <f t="shared" si="61"/>
        <v>12.366342319999998</v>
      </c>
      <c r="Y409">
        <f t="shared" si="62"/>
        <v>28.007992000000002</v>
      </c>
      <c r="Z409">
        <f>VLOOKUP(E409,temp!$A$1:$C$13,3,FALSE)</f>
        <v>38.4</v>
      </c>
      <c r="AA409">
        <f>VLOOKUP(E409,temp!$A$1:$C$13,2,FALSE)</f>
        <v>31.3</v>
      </c>
    </row>
    <row r="410" spans="1:27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  <c r="Q410">
        <f t="shared" si="54"/>
        <v>2012</v>
      </c>
      <c r="R410" t="str">
        <f t="shared" si="55"/>
        <v>Winter</v>
      </c>
      <c r="S410" t="str">
        <f t="shared" si="56"/>
        <v>Jan</v>
      </c>
      <c r="T410" t="str">
        <f t="shared" si="57"/>
        <v>Mon</v>
      </c>
      <c r="U410" t="str">
        <f t="shared" si="58"/>
        <v>Work</v>
      </c>
      <c r="V410" t="str">
        <f t="shared" si="59"/>
        <v>Clear</v>
      </c>
      <c r="W410">
        <f t="shared" si="60"/>
        <v>23.509399999999999</v>
      </c>
      <c r="X410">
        <f t="shared" si="61"/>
        <v>27.774502519999999</v>
      </c>
      <c r="Y410">
        <f t="shared" si="62"/>
        <v>12.040678</v>
      </c>
      <c r="Z410">
        <f>VLOOKUP(E410,temp!$A$1:$C$13,3,FALSE)</f>
        <v>38.4</v>
      </c>
      <c r="AA410">
        <f>VLOOKUP(E410,temp!$A$1:$C$13,2,FALSE)</f>
        <v>31.3</v>
      </c>
    </row>
    <row r="411" spans="1:27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  <c r="Q411">
        <f t="shared" si="54"/>
        <v>2012</v>
      </c>
      <c r="R411" t="str">
        <f t="shared" si="55"/>
        <v>Winter</v>
      </c>
      <c r="S411" t="str">
        <f t="shared" si="56"/>
        <v>Jan</v>
      </c>
      <c r="T411" t="str">
        <f t="shared" si="57"/>
        <v>Tue</v>
      </c>
      <c r="U411" t="str">
        <f t="shared" si="58"/>
        <v>Work</v>
      </c>
      <c r="V411" t="str">
        <f t="shared" si="59"/>
        <v>Mist</v>
      </c>
      <c r="W411">
        <f t="shared" si="60"/>
        <v>33.740635279999992</v>
      </c>
      <c r="X411">
        <f t="shared" si="61"/>
        <v>40.714769839999995</v>
      </c>
      <c r="Y411">
        <f t="shared" si="62"/>
        <v>10.317814</v>
      </c>
      <c r="Z411">
        <f>VLOOKUP(E411,temp!$A$1:$C$13,3,FALSE)</f>
        <v>38.4</v>
      </c>
      <c r="AA411">
        <f>VLOOKUP(E411,temp!$A$1:$C$13,2,FALSE)</f>
        <v>31.3</v>
      </c>
    </row>
    <row r="412" spans="1:27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  <c r="Q412">
        <f t="shared" si="54"/>
        <v>2012</v>
      </c>
      <c r="R412" t="str">
        <f t="shared" si="55"/>
        <v>Winter</v>
      </c>
      <c r="S412" t="str">
        <f t="shared" si="56"/>
        <v>Jan</v>
      </c>
      <c r="T412" t="str">
        <f t="shared" si="57"/>
        <v>Wed</v>
      </c>
      <c r="U412" t="str">
        <f t="shared" si="58"/>
        <v>Work</v>
      </c>
      <c r="V412" t="str">
        <f t="shared" si="59"/>
        <v>Clear</v>
      </c>
      <c r="W412">
        <f t="shared" si="60"/>
        <v>36.827564719999998</v>
      </c>
      <c r="X412">
        <f t="shared" si="61"/>
        <v>42.872803160000004</v>
      </c>
      <c r="Y412">
        <f t="shared" si="62"/>
        <v>12.985600000000002</v>
      </c>
      <c r="Z412">
        <f>VLOOKUP(E412,temp!$A$1:$C$13,3,FALSE)</f>
        <v>38.4</v>
      </c>
      <c r="AA412">
        <f>VLOOKUP(E412,temp!$A$1:$C$13,2,FALSE)</f>
        <v>31.3</v>
      </c>
    </row>
    <row r="413" spans="1:27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  <c r="Q413">
        <f t="shared" si="54"/>
        <v>2012</v>
      </c>
      <c r="R413" t="str">
        <f t="shared" si="55"/>
        <v>Winter</v>
      </c>
      <c r="S413" t="str">
        <f t="shared" si="56"/>
        <v>Jan</v>
      </c>
      <c r="T413" t="str">
        <f t="shared" si="57"/>
        <v>Thu</v>
      </c>
      <c r="U413" t="str">
        <f t="shared" si="58"/>
        <v>Work</v>
      </c>
      <c r="V413" t="str">
        <f t="shared" si="59"/>
        <v>Mist</v>
      </c>
      <c r="W413">
        <f t="shared" si="60"/>
        <v>33.476035279999998</v>
      </c>
      <c r="X413">
        <f t="shared" si="61"/>
        <v>40.252970479999995</v>
      </c>
      <c r="Y413">
        <f t="shared" si="62"/>
        <v>7.0340500000000006</v>
      </c>
      <c r="Z413">
        <f>VLOOKUP(E413,temp!$A$1:$C$13,3,FALSE)</f>
        <v>38.4</v>
      </c>
      <c r="AA413">
        <f>VLOOKUP(E413,temp!$A$1:$C$13,2,FALSE)</f>
        <v>31.3</v>
      </c>
    </row>
    <row r="414" spans="1:27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  <c r="Q414">
        <f t="shared" si="54"/>
        <v>2012</v>
      </c>
      <c r="R414" t="str">
        <f t="shared" si="55"/>
        <v>Winter</v>
      </c>
      <c r="S414" t="str">
        <f t="shared" si="56"/>
        <v>Jan</v>
      </c>
      <c r="T414" t="str">
        <f t="shared" si="57"/>
        <v>Fri</v>
      </c>
      <c r="U414" t="str">
        <f t="shared" si="58"/>
        <v>Work</v>
      </c>
      <c r="V414" t="str">
        <f t="shared" si="59"/>
        <v>Clear</v>
      </c>
      <c r="W414">
        <f t="shared" si="60"/>
        <v>36.298364720000002</v>
      </c>
      <c r="X414">
        <f t="shared" si="61"/>
        <v>42.872803160000004</v>
      </c>
      <c r="Y414">
        <f t="shared" si="62"/>
        <v>14.585836</v>
      </c>
      <c r="Z414">
        <f>VLOOKUP(E414,temp!$A$1:$C$13,3,FALSE)</f>
        <v>38.4</v>
      </c>
      <c r="AA414">
        <f>VLOOKUP(E414,temp!$A$1:$C$13,2,FALSE)</f>
        <v>31.3</v>
      </c>
    </row>
    <row r="415" spans="1:27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  <c r="Q415">
        <f t="shared" si="54"/>
        <v>2012</v>
      </c>
      <c r="R415" t="str">
        <f t="shared" si="55"/>
        <v>Winter</v>
      </c>
      <c r="S415" t="str">
        <f t="shared" si="56"/>
        <v>Jan</v>
      </c>
      <c r="T415" t="str">
        <f t="shared" si="57"/>
        <v>Sat</v>
      </c>
      <c r="U415" t="str">
        <f t="shared" si="58"/>
        <v>Weekend</v>
      </c>
      <c r="V415" t="str">
        <f t="shared" si="59"/>
        <v>Clear</v>
      </c>
      <c r="W415">
        <f t="shared" si="60"/>
        <v>36.651235279999995</v>
      </c>
      <c r="X415">
        <f t="shared" si="61"/>
        <v>43.336066999999993</v>
      </c>
      <c r="Y415">
        <f t="shared" si="62"/>
        <v>13.601313999999999</v>
      </c>
      <c r="Z415">
        <f>VLOOKUP(E415,temp!$A$1:$C$13,3,FALSE)</f>
        <v>38.4</v>
      </c>
      <c r="AA415">
        <f>VLOOKUP(E415,temp!$A$1:$C$13,2,FALSE)</f>
        <v>31.3</v>
      </c>
    </row>
    <row r="416" spans="1:27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  <c r="Q416">
        <f t="shared" si="54"/>
        <v>2012</v>
      </c>
      <c r="R416" t="str">
        <f t="shared" si="55"/>
        <v>Winter</v>
      </c>
      <c r="S416" t="str">
        <f t="shared" si="56"/>
        <v>Jan</v>
      </c>
      <c r="T416" t="str">
        <f t="shared" si="57"/>
        <v>Sun</v>
      </c>
      <c r="U416" t="str">
        <f t="shared" si="58"/>
        <v>Weekend</v>
      </c>
      <c r="V416" t="str">
        <f t="shared" si="59"/>
        <v>Mist</v>
      </c>
      <c r="W416">
        <f t="shared" si="60"/>
        <v>29.595200000000002</v>
      </c>
      <c r="X416">
        <f t="shared" si="61"/>
        <v>32.396767520000004</v>
      </c>
      <c r="Y416">
        <f t="shared" si="62"/>
        <v>17.705392</v>
      </c>
      <c r="Z416">
        <f>VLOOKUP(E416,temp!$A$1:$C$13,3,FALSE)</f>
        <v>38.4</v>
      </c>
      <c r="AA416">
        <f>VLOOKUP(E416,temp!$A$1:$C$13,2,FALSE)</f>
        <v>31.3</v>
      </c>
    </row>
    <row r="417" spans="1:27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  <c r="Q417">
        <f t="shared" si="54"/>
        <v>2012</v>
      </c>
      <c r="R417" t="str">
        <f t="shared" si="55"/>
        <v>Winter</v>
      </c>
      <c r="S417" t="str">
        <f t="shared" si="56"/>
        <v>Jan</v>
      </c>
      <c r="T417" t="str">
        <f t="shared" si="57"/>
        <v>Mon</v>
      </c>
      <c r="U417" t="str">
        <f t="shared" si="58"/>
        <v>Weekend</v>
      </c>
      <c r="V417" t="str">
        <f t="shared" si="59"/>
        <v>Clear</v>
      </c>
      <c r="W417">
        <f t="shared" si="60"/>
        <v>29.595200000000002</v>
      </c>
      <c r="X417">
        <f t="shared" si="61"/>
        <v>33.324637639999999</v>
      </c>
      <c r="Y417">
        <f t="shared" si="62"/>
        <v>16.119478000000001</v>
      </c>
      <c r="Z417">
        <f>VLOOKUP(E417,temp!$A$1:$C$13,3,FALSE)</f>
        <v>38.4</v>
      </c>
      <c r="AA417">
        <f>VLOOKUP(E417,temp!$A$1:$C$13,2,FALSE)</f>
        <v>31.3</v>
      </c>
    </row>
    <row r="418" spans="1:27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  <c r="Q418">
        <f t="shared" si="54"/>
        <v>2012</v>
      </c>
      <c r="R418" t="str">
        <f t="shared" si="55"/>
        <v>Winter</v>
      </c>
      <c r="S418" t="str">
        <f t="shared" si="56"/>
        <v>Jan</v>
      </c>
      <c r="T418" t="str">
        <f t="shared" si="57"/>
        <v>Tue</v>
      </c>
      <c r="U418" t="str">
        <f t="shared" si="58"/>
        <v>Work</v>
      </c>
      <c r="V418" t="str">
        <f t="shared" si="59"/>
        <v>Clear</v>
      </c>
      <c r="W418">
        <f t="shared" si="60"/>
        <v>30.423503839999999</v>
      </c>
      <c r="X418">
        <f t="shared" si="61"/>
        <v>35.975590519999997</v>
      </c>
      <c r="Y418">
        <f t="shared" si="62"/>
        <v>14.577322000000001</v>
      </c>
      <c r="Z418">
        <f>VLOOKUP(E418,temp!$A$1:$C$13,3,FALSE)</f>
        <v>38.4</v>
      </c>
      <c r="AA418">
        <f>VLOOKUP(E418,temp!$A$1:$C$13,2,FALSE)</f>
        <v>31.3</v>
      </c>
    </row>
    <row r="419" spans="1:27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  <c r="Q419">
        <f t="shared" si="54"/>
        <v>2012</v>
      </c>
      <c r="R419" t="str">
        <f t="shared" si="55"/>
        <v>Winter</v>
      </c>
      <c r="S419" t="str">
        <f t="shared" si="56"/>
        <v>Jan</v>
      </c>
      <c r="T419" t="str">
        <f t="shared" si="57"/>
        <v>Wed</v>
      </c>
      <c r="U419" t="str">
        <f t="shared" si="58"/>
        <v>Work</v>
      </c>
      <c r="V419" t="str">
        <f t="shared" si="59"/>
        <v>Clear</v>
      </c>
      <c r="W419">
        <f t="shared" si="60"/>
        <v>41.854964719999991</v>
      </c>
      <c r="X419">
        <f t="shared" si="61"/>
        <v>47.881080679999997</v>
      </c>
      <c r="Y419">
        <f t="shared" si="62"/>
        <v>16.475086000000001</v>
      </c>
      <c r="Z419">
        <f>VLOOKUP(E419,temp!$A$1:$C$13,3,FALSE)</f>
        <v>38.4</v>
      </c>
      <c r="AA419">
        <f>VLOOKUP(E419,temp!$A$1:$C$13,2,FALSE)</f>
        <v>31.3</v>
      </c>
    </row>
    <row r="420" spans="1:27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  <c r="Q420">
        <f t="shared" si="54"/>
        <v>2012</v>
      </c>
      <c r="R420" t="str">
        <f t="shared" si="55"/>
        <v>Winter</v>
      </c>
      <c r="S420" t="str">
        <f t="shared" si="56"/>
        <v>Jan</v>
      </c>
      <c r="T420" t="str">
        <f t="shared" si="57"/>
        <v>Thu</v>
      </c>
      <c r="U420" t="str">
        <f t="shared" si="58"/>
        <v>Work</v>
      </c>
      <c r="V420" t="str">
        <f t="shared" si="59"/>
        <v>Clear</v>
      </c>
      <c r="W420">
        <f t="shared" si="60"/>
        <v>48.029035279999988</v>
      </c>
      <c r="X420">
        <f t="shared" si="61"/>
        <v>54.20018984</v>
      </c>
      <c r="Y420">
        <f t="shared" si="62"/>
        <v>13.600258</v>
      </c>
      <c r="Z420">
        <f>VLOOKUP(E420,temp!$A$1:$C$13,3,FALSE)</f>
        <v>38.4</v>
      </c>
      <c r="AA420">
        <f>VLOOKUP(E420,temp!$A$1:$C$13,2,FALSE)</f>
        <v>31.3</v>
      </c>
    </row>
    <row r="421" spans="1:27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  <c r="Q421">
        <f t="shared" si="54"/>
        <v>2012</v>
      </c>
      <c r="R421" t="str">
        <f t="shared" si="55"/>
        <v>Winter</v>
      </c>
      <c r="S421" t="str">
        <f t="shared" si="56"/>
        <v>Jan</v>
      </c>
      <c r="T421" t="str">
        <f t="shared" si="57"/>
        <v>Fri</v>
      </c>
      <c r="U421" t="str">
        <f t="shared" si="58"/>
        <v>Work</v>
      </c>
      <c r="V421" t="str">
        <f t="shared" si="59"/>
        <v>Mist</v>
      </c>
      <c r="W421">
        <f t="shared" si="60"/>
        <v>43.089799999999997</v>
      </c>
      <c r="X421">
        <f t="shared" si="61"/>
        <v>50.114900839999997</v>
      </c>
      <c r="Y421">
        <f t="shared" si="62"/>
        <v>16.679422000000002</v>
      </c>
      <c r="Z421">
        <f>VLOOKUP(E421,temp!$A$1:$C$13,3,FALSE)</f>
        <v>38.4</v>
      </c>
      <c r="AA421">
        <f>VLOOKUP(E421,temp!$A$1:$C$13,2,FALSE)</f>
        <v>31.3</v>
      </c>
    </row>
    <row r="422" spans="1:27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  <c r="Q422">
        <f t="shared" si="54"/>
        <v>2012</v>
      </c>
      <c r="R422" t="str">
        <f t="shared" si="55"/>
        <v>Winter</v>
      </c>
      <c r="S422" t="str">
        <f t="shared" si="56"/>
        <v>Jan</v>
      </c>
      <c r="T422" t="str">
        <f t="shared" si="57"/>
        <v>Sat</v>
      </c>
      <c r="U422" t="str">
        <f t="shared" si="58"/>
        <v>Weekend</v>
      </c>
      <c r="V422" t="str">
        <f t="shared" si="59"/>
        <v>Clear</v>
      </c>
      <c r="W422">
        <f t="shared" si="60"/>
        <v>30.741764719999999</v>
      </c>
      <c r="X422">
        <f t="shared" si="61"/>
        <v>31.162576999999995</v>
      </c>
      <c r="Y422">
        <f t="shared" si="62"/>
        <v>28.828372000000002</v>
      </c>
      <c r="Z422">
        <f>VLOOKUP(E422,temp!$A$1:$C$13,3,FALSE)</f>
        <v>38.4</v>
      </c>
      <c r="AA422">
        <f>VLOOKUP(E422,temp!$A$1:$C$13,2,FALSE)</f>
        <v>31.3</v>
      </c>
    </row>
    <row r="423" spans="1:27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  <c r="Q423">
        <f t="shared" si="54"/>
        <v>2012</v>
      </c>
      <c r="R423" t="str">
        <f t="shared" si="55"/>
        <v>Winter</v>
      </c>
      <c r="S423" t="str">
        <f t="shared" si="56"/>
        <v>Jan</v>
      </c>
      <c r="T423" t="str">
        <f t="shared" si="57"/>
        <v>Sun</v>
      </c>
      <c r="U423" t="str">
        <f t="shared" si="58"/>
        <v>Weekend</v>
      </c>
      <c r="V423" t="str">
        <f t="shared" si="59"/>
        <v>Clear</v>
      </c>
      <c r="W423">
        <f t="shared" si="60"/>
        <v>29.50703528</v>
      </c>
      <c r="X423">
        <f t="shared" si="61"/>
        <v>32.704308319999996</v>
      </c>
      <c r="Y423">
        <f t="shared" si="62"/>
        <v>14.545114</v>
      </c>
      <c r="Z423">
        <f>VLOOKUP(E423,temp!$A$1:$C$13,3,FALSE)</f>
        <v>38.4</v>
      </c>
      <c r="AA423">
        <f>VLOOKUP(E423,temp!$A$1:$C$13,2,FALSE)</f>
        <v>31.3</v>
      </c>
    </row>
    <row r="424" spans="1:27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  <c r="Q424">
        <f t="shared" si="54"/>
        <v>2012</v>
      </c>
      <c r="R424" t="str">
        <f t="shared" si="55"/>
        <v>Winter</v>
      </c>
      <c r="S424" t="str">
        <f t="shared" si="56"/>
        <v>Jan</v>
      </c>
      <c r="T424" t="str">
        <f t="shared" si="57"/>
        <v>Mon</v>
      </c>
      <c r="U424" t="str">
        <f t="shared" si="58"/>
        <v>Work</v>
      </c>
      <c r="V424" t="str">
        <f t="shared" si="59"/>
        <v>Clear</v>
      </c>
      <c r="W424">
        <f t="shared" si="60"/>
        <v>38.768035279999999</v>
      </c>
      <c r="X424">
        <f t="shared" si="61"/>
        <v>43.644706159999998</v>
      </c>
      <c r="Y424">
        <f t="shared" si="62"/>
        <v>18.690178000000003</v>
      </c>
      <c r="Z424">
        <f>VLOOKUP(E424,temp!$A$1:$C$13,3,FALSE)</f>
        <v>38.4</v>
      </c>
      <c r="AA424">
        <f>VLOOKUP(E424,temp!$A$1:$C$13,2,FALSE)</f>
        <v>31.3</v>
      </c>
    </row>
    <row r="425" spans="1:27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  <c r="Q425">
        <f t="shared" si="54"/>
        <v>2012</v>
      </c>
      <c r="R425" t="str">
        <f t="shared" si="55"/>
        <v>Winter</v>
      </c>
      <c r="S425" t="str">
        <f t="shared" si="56"/>
        <v>Jan</v>
      </c>
      <c r="T425" t="str">
        <f t="shared" si="57"/>
        <v>Tue</v>
      </c>
      <c r="U425" t="str">
        <f t="shared" si="58"/>
        <v>Work</v>
      </c>
      <c r="V425" t="str">
        <f t="shared" si="59"/>
        <v>Clear</v>
      </c>
      <c r="W425">
        <f t="shared" si="60"/>
        <v>37.974235280000002</v>
      </c>
      <c r="X425">
        <f t="shared" si="61"/>
        <v>43.104190999999993</v>
      </c>
      <c r="Y425">
        <f t="shared" si="62"/>
        <v>13.765522000000001</v>
      </c>
      <c r="Z425">
        <f>VLOOKUP(E425,temp!$A$1:$C$13,3,FALSE)</f>
        <v>38.4</v>
      </c>
      <c r="AA425">
        <f>VLOOKUP(E425,temp!$A$1:$C$13,2,FALSE)</f>
        <v>31.3</v>
      </c>
    </row>
    <row r="426" spans="1:27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  <c r="Q426">
        <f t="shared" si="54"/>
        <v>2012</v>
      </c>
      <c r="R426" t="str">
        <f t="shared" si="55"/>
        <v>Winter</v>
      </c>
      <c r="S426" t="str">
        <f t="shared" si="56"/>
        <v>Jan</v>
      </c>
      <c r="T426" t="str">
        <f t="shared" si="57"/>
        <v>Wed</v>
      </c>
      <c r="U426" t="str">
        <f t="shared" si="58"/>
        <v>Work</v>
      </c>
      <c r="V426" t="str">
        <f t="shared" si="59"/>
        <v>Mist</v>
      </c>
      <c r="W426">
        <f t="shared" si="60"/>
        <v>36.405792319999996</v>
      </c>
      <c r="X426">
        <f t="shared" si="61"/>
        <v>42.487278799999999</v>
      </c>
      <c r="Y426">
        <f t="shared" si="62"/>
        <v>12.821721999999999</v>
      </c>
      <c r="Z426">
        <f>VLOOKUP(E426,temp!$A$1:$C$13,3,FALSE)</f>
        <v>38.4</v>
      </c>
      <c r="AA426">
        <f>VLOOKUP(E426,temp!$A$1:$C$13,2,FALSE)</f>
        <v>31.3</v>
      </c>
    </row>
    <row r="427" spans="1:27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  <c r="Q427">
        <f t="shared" si="54"/>
        <v>2012</v>
      </c>
      <c r="R427" t="str">
        <f t="shared" si="55"/>
        <v>Winter</v>
      </c>
      <c r="S427" t="str">
        <f t="shared" si="56"/>
        <v>Jan</v>
      </c>
      <c r="T427" t="str">
        <f t="shared" si="57"/>
        <v>Thu</v>
      </c>
      <c r="U427" t="str">
        <f t="shared" si="58"/>
        <v>Work</v>
      </c>
      <c r="V427" t="str">
        <f t="shared" si="59"/>
        <v>Clear</v>
      </c>
      <c r="W427">
        <f t="shared" si="60"/>
        <v>51.380564719999995</v>
      </c>
      <c r="X427">
        <f t="shared" si="61"/>
        <v>57.974276839999995</v>
      </c>
      <c r="Y427">
        <f t="shared" si="62"/>
        <v>15.981142</v>
      </c>
      <c r="Z427">
        <f>VLOOKUP(E427,temp!$A$1:$C$13,3,FALSE)</f>
        <v>46.2</v>
      </c>
      <c r="AA427">
        <f>VLOOKUP(E427,temp!$A$1:$C$13,2,FALSE)</f>
        <v>40.4</v>
      </c>
    </row>
    <row r="428" spans="1:27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  <c r="Q428">
        <f t="shared" si="54"/>
        <v>2012</v>
      </c>
      <c r="R428" t="str">
        <f t="shared" si="55"/>
        <v>Winter</v>
      </c>
      <c r="S428" t="str">
        <f t="shared" si="56"/>
        <v>Jan</v>
      </c>
      <c r="T428" t="str">
        <f t="shared" si="57"/>
        <v>Fri</v>
      </c>
      <c r="U428" t="str">
        <f t="shared" si="58"/>
        <v>Work</v>
      </c>
      <c r="V428" t="str">
        <f t="shared" si="59"/>
        <v>Mist</v>
      </c>
      <c r="W428">
        <f t="shared" si="60"/>
        <v>37.356764719999994</v>
      </c>
      <c r="X428">
        <f t="shared" si="61"/>
        <v>43.875117679999995</v>
      </c>
      <c r="Y428">
        <f t="shared" si="62"/>
        <v>10.563664000000001</v>
      </c>
      <c r="Z428">
        <f>VLOOKUP(E428,temp!$A$1:$C$13,3,FALSE)</f>
        <v>46.2</v>
      </c>
      <c r="AA428">
        <f>VLOOKUP(E428,temp!$A$1:$C$13,2,FALSE)</f>
        <v>40.4</v>
      </c>
    </row>
    <row r="429" spans="1:27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  <c r="Q429">
        <f t="shared" si="54"/>
        <v>2012</v>
      </c>
      <c r="R429" t="str">
        <f t="shared" si="55"/>
        <v>Winter</v>
      </c>
      <c r="S429" t="str">
        <f t="shared" si="56"/>
        <v>Jan</v>
      </c>
      <c r="T429" t="str">
        <f t="shared" si="57"/>
        <v>Sat</v>
      </c>
      <c r="U429" t="str">
        <f t="shared" si="58"/>
        <v>Weekend</v>
      </c>
      <c r="V429" t="str">
        <f t="shared" si="59"/>
        <v>Mist</v>
      </c>
      <c r="W429">
        <f t="shared" si="60"/>
        <v>43.79543528</v>
      </c>
      <c r="X429">
        <f t="shared" si="61"/>
        <v>50.422563679999996</v>
      </c>
      <c r="Y429">
        <f t="shared" si="62"/>
        <v>11.631214</v>
      </c>
      <c r="Z429">
        <f>VLOOKUP(E429,temp!$A$1:$C$13,3,FALSE)</f>
        <v>46.2</v>
      </c>
      <c r="AA429">
        <f>VLOOKUP(E429,temp!$A$1:$C$13,2,FALSE)</f>
        <v>40.4</v>
      </c>
    </row>
    <row r="430" spans="1:27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  <c r="Q430">
        <f t="shared" si="54"/>
        <v>2012</v>
      </c>
      <c r="R430" t="str">
        <f t="shared" si="55"/>
        <v>Winter</v>
      </c>
      <c r="S430" t="str">
        <f t="shared" si="56"/>
        <v>Jan</v>
      </c>
      <c r="T430" t="str">
        <f t="shared" si="57"/>
        <v>Sun</v>
      </c>
      <c r="U430" t="str">
        <f t="shared" si="58"/>
        <v>Weekend</v>
      </c>
      <c r="V430" t="str">
        <f t="shared" si="59"/>
        <v>Clear</v>
      </c>
      <c r="W430">
        <f t="shared" si="60"/>
        <v>34.446164719999992</v>
      </c>
      <c r="X430">
        <f t="shared" si="61"/>
        <v>36.940682840000001</v>
      </c>
      <c r="Y430">
        <f t="shared" si="62"/>
        <v>23.081686000000001</v>
      </c>
      <c r="Z430">
        <f>VLOOKUP(E430,temp!$A$1:$C$13,3,FALSE)</f>
        <v>46.2</v>
      </c>
      <c r="AA430">
        <f>VLOOKUP(E430,temp!$A$1:$C$13,2,FALSE)</f>
        <v>40.4</v>
      </c>
    </row>
    <row r="431" spans="1:27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  <c r="Q431">
        <f t="shared" si="54"/>
        <v>2012</v>
      </c>
      <c r="R431" t="str">
        <f t="shared" si="55"/>
        <v>Winter</v>
      </c>
      <c r="S431" t="str">
        <f t="shared" si="56"/>
        <v>Jan</v>
      </c>
      <c r="T431" t="str">
        <f t="shared" si="57"/>
        <v>Mon</v>
      </c>
      <c r="U431" t="str">
        <f t="shared" si="58"/>
        <v>Work</v>
      </c>
      <c r="V431" t="str">
        <f t="shared" si="59"/>
        <v>Clear</v>
      </c>
      <c r="W431">
        <f t="shared" si="60"/>
        <v>25.714364719999995</v>
      </c>
      <c r="X431">
        <f t="shared" si="61"/>
        <v>29.392508839999998</v>
      </c>
      <c r="Y431">
        <f t="shared" si="62"/>
        <v>16.104627999999998</v>
      </c>
      <c r="Z431">
        <f>VLOOKUP(E431,temp!$A$1:$C$13,3,FALSE)</f>
        <v>46.2</v>
      </c>
      <c r="AA431">
        <f>VLOOKUP(E431,temp!$A$1:$C$13,2,FALSE)</f>
        <v>40.4</v>
      </c>
    </row>
    <row r="432" spans="1:27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  <c r="Q432">
        <f t="shared" si="54"/>
        <v>2012</v>
      </c>
      <c r="R432" t="str">
        <f t="shared" si="55"/>
        <v>Winter</v>
      </c>
      <c r="S432" t="str">
        <f t="shared" si="56"/>
        <v>Jan</v>
      </c>
      <c r="T432" t="str">
        <f t="shared" si="57"/>
        <v>Tue</v>
      </c>
      <c r="U432" t="str">
        <f t="shared" si="58"/>
        <v>Work</v>
      </c>
      <c r="V432" t="str">
        <f t="shared" si="59"/>
        <v>Clear</v>
      </c>
      <c r="W432">
        <f t="shared" si="60"/>
        <v>27.301964719999994</v>
      </c>
      <c r="X432">
        <f t="shared" si="61"/>
        <v>31.085325679999993</v>
      </c>
      <c r="Y432">
        <f t="shared" si="62"/>
        <v>14.25775</v>
      </c>
      <c r="Z432">
        <f>VLOOKUP(E432,temp!$A$1:$C$13,3,FALSE)</f>
        <v>46.2</v>
      </c>
      <c r="AA432">
        <f>VLOOKUP(E432,temp!$A$1:$C$13,2,FALSE)</f>
        <v>40.4</v>
      </c>
    </row>
    <row r="433" spans="1:27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  <c r="Q433">
        <f t="shared" si="54"/>
        <v>2012</v>
      </c>
      <c r="R433" t="str">
        <f t="shared" si="55"/>
        <v>Winter</v>
      </c>
      <c r="S433" t="str">
        <f t="shared" si="56"/>
        <v>Jan</v>
      </c>
      <c r="T433" t="str">
        <f t="shared" si="57"/>
        <v>Wed</v>
      </c>
      <c r="U433" t="str">
        <f t="shared" si="58"/>
        <v>Work</v>
      </c>
      <c r="V433" t="str">
        <f t="shared" si="59"/>
        <v>Clear</v>
      </c>
      <c r="W433">
        <f t="shared" si="60"/>
        <v>42.737035280000001</v>
      </c>
      <c r="X433">
        <f t="shared" si="61"/>
        <v>46.957603999999996</v>
      </c>
      <c r="Y433">
        <f t="shared" si="62"/>
        <v>23.821414000000001</v>
      </c>
      <c r="Z433">
        <f>VLOOKUP(E433,temp!$A$1:$C$13,3,FALSE)</f>
        <v>46.2</v>
      </c>
      <c r="AA433">
        <f>VLOOKUP(E433,temp!$A$1:$C$13,2,FALSE)</f>
        <v>40.4</v>
      </c>
    </row>
    <row r="434" spans="1:27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  <c r="Q434">
        <f t="shared" si="54"/>
        <v>2012</v>
      </c>
      <c r="R434" t="str">
        <f t="shared" si="55"/>
        <v>Winter</v>
      </c>
      <c r="S434" t="str">
        <f t="shared" si="56"/>
        <v>Jan</v>
      </c>
      <c r="T434" t="str">
        <f t="shared" si="57"/>
        <v>Thu</v>
      </c>
      <c r="U434" t="str">
        <f t="shared" si="58"/>
        <v>Work</v>
      </c>
      <c r="V434" t="str">
        <f t="shared" si="59"/>
        <v>Clear</v>
      </c>
      <c r="W434">
        <f t="shared" si="60"/>
        <v>55.790599999999991</v>
      </c>
      <c r="X434">
        <f t="shared" si="61"/>
        <v>63.982672159999993</v>
      </c>
      <c r="Y434">
        <f t="shared" si="62"/>
        <v>30.143158</v>
      </c>
      <c r="Z434">
        <f>VLOOKUP(E434,temp!$A$1:$C$13,3,FALSE)</f>
        <v>46.2</v>
      </c>
      <c r="AA434">
        <f>VLOOKUP(E434,temp!$A$1:$C$13,2,FALSE)</f>
        <v>40.4</v>
      </c>
    </row>
    <row r="435" spans="1:27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  <c r="Q435">
        <f t="shared" si="54"/>
        <v>2012</v>
      </c>
      <c r="R435" t="str">
        <f t="shared" si="55"/>
        <v>Winter</v>
      </c>
      <c r="S435" t="str">
        <f t="shared" si="56"/>
        <v>Jan</v>
      </c>
      <c r="T435" t="str">
        <f t="shared" si="57"/>
        <v>Fri</v>
      </c>
      <c r="U435" t="str">
        <f t="shared" si="58"/>
        <v>Work</v>
      </c>
      <c r="V435" t="str">
        <f t="shared" si="59"/>
        <v>Mist</v>
      </c>
      <c r="W435">
        <f t="shared" si="60"/>
        <v>43.442564719999993</v>
      </c>
      <c r="X435">
        <f t="shared" si="61"/>
        <v>48.420009320000005</v>
      </c>
      <c r="Y435">
        <f t="shared" si="62"/>
        <v>28.376799999999999</v>
      </c>
      <c r="Z435">
        <f>VLOOKUP(E435,temp!$A$1:$C$13,3,FALSE)</f>
        <v>46.2</v>
      </c>
      <c r="AA435">
        <f>VLOOKUP(E435,temp!$A$1:$C$13,2,FALSE)</f>
        <v>40.4</v>
      </c>
    </row>
    <row r="436" spans="1:27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  <c r="Q436">
        <f t="shared" si="54"/>
        <v>2012</v>
      </c>
      <c r="R436" t="str">
        <f t="shared" si="55"/>
        <v>Winter</v>
      </c>
      <c r="S436" t="str">
        <f t="shared" si="56"/>
        <v>Jan</v>
      </c>
      <c r="T436" t="str">
        <f t="shared" si="57"/>
        <v>Sat</v>
      </c>
      <c r="U436" t="str">
        <f t="shared" si="58"/>
        <v>Weekend</v>
      </c>
      <c r="V436" t="str">
        <f t="shared" si="59"/>
        <v>Clear</v>
      </c>
      <c r="W436">
        <f t="shared" si="60"/>
        <v>30.388999999999996</v>
      </c>
      <c r="X436">
        <f t="shared" si="61"/>
        <v>33.858684679999996</v>
      </c>
      <c r="Y436">
        <f t="shared" si="62"/>
        <v>15.8995</v>
      </c>
      <c r="Z436">
        <f>VLOOKUP(E436,temp!$A$1:$C$13,3,FALSE)</f>
        <v>46.2</v>
      </c>
      <c r="AA436">
        <f>VLOOKUP(E436,temp!$A$1:$C$13,2,FALSE)</f>
        <v>40.4</v>
      </c>
    </row>
    <row r="437" spans="1:27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  <c r="Q437">
        <f t="shared" si="54"/>
        <v>2012</v>
      </c>
      <c r="R437" t="str">
        <f t="shared" si="55"/>
        <v>Winter</v>
      </c>
      <c r="S437" t="str">
        <f t="shared" si="56"/>
        <v>Jan</v>
      </c>
      <c r="T437" t="str">
        <f t="shared" si="57"/>
        <v>Sun</v>
      </c>
      <c r="U437" t="str">
        <f t="shared" si="58"/>
        <v>Weekend</v>
      </c>
      <c r="V437" t="str">
        <f t="shared" si="59"/>
        <v>Clear</v>
      </c>
      <c r="W437">
        <f t="shared" si="60"/>
        <v>38.246455759999996</v>
      </c>
      <c r="X437">
        <f t="shared" si="61"/>
        <v>43.854126799999996</v>
      </c>
      <c r="Y437">
        <f t="shared" si="62"/>
        <v>15.690742</v>
      </c>
      <c r="Z437">
        <f>VLOOKUP(E437,temp!$A$1:$C$13,3,FALSE)</f>
        <v>46.2</v>
      </c>
      <c r="AA437">
        <f>VLOOKUP(E437,temp!$A$1:$C$13,2,FALSE)</f>
        <v>40.4</v>
      </c>
    </row>
    <row r="438" spans="1:27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  <c r="Q438">
        <f t="shared" si="54"/>
        <v>2012</v>
      </c>
      <c r="R438" t="str">
        <f t="shared" si="55"/>
        <v>Winter</v>
      </c>
      <c r="S438" t="str">
        <f t="shared" si="56"/>
        <v>Jan</v>
      </c>
      <c r="T438" t="str">
        <f t="shared" si="57"/>
        <v>Mon</v>
      </c>
      <c r="U438" t="str">
        <f t="shared" si="58"/>
        <v>Work</v>
      </c>
      <c r="V438" t="str">
        <f t="shared" si="59"/>
        <v>Clear</v>
      </c>
      <c r="W438">
        <f t="shared" si="60"/>
        <v>49.352035279999996</v>
      </c>
      <c r="X438">
        <f t="shared" si="61"/>
        <v>56.048607679999996</v>
      </c>
      <c r="Y438">
        <f t="shared" si="62"/>
        <v>14.709058000000001</v>
      </c>
      <c r="Z438">
        <f>VLOOKUP(E438,temp!$A$1:$C$13,3,FALSE)</f>
        <v>46.2</v>
      </c>
      <c r="AA438">
        <f>VLOOKUP(E438,temp!$A$1:$C$13,2,FALSE)</f>
        <v>40.4</v>
      </c>
    </row>
    <row r="439" spans="1:27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  <c r="Q439">
        <f t="shared" si="54"/>
        <v>2012</v>
      </c>
      <c r="R439" t="str">
        <f t="shared" si="55"/>
        <v>Winter</v>
      </c>
      <c r="S439" t="str">
        <f t="shared" si="56"/>
        <v>Jan</v>
      </c>
      <c r="T439" t="str">
        <f t="shared" si="57"/>
        <v>Tue</v>
      </c>
      <c r="U439" t="str">
        <f t="shared" si="58"/>
        <v>Work</v>
      </c>
      <c r="V439" t="str">
        <f t="shared" si="59"/>
        <v>Clear</v>
      </c>
      <c r="W439">
        <f t="shared" si="60"/>
        <v>59.759599999999992</v>
      </c>
      <c r="X439">
        <f t="shared" si="61"/>
        <v>66.219055159999982</v>
      </c>
      <c r="Y439">
        <f t="shared" si="62"/>
        <v>16.6387</v>
      </c>
      <c r="Z439">
        <f>VLOOKUP(E439,temp!$A$1:$C$13,3,FALSE)</f>
        <v>46.2</v>
      </c>
      <c r="AA439">
        <f>VLOOKUP(E439,temp!$A$1:$C$13,2,FALSE)</f>
        <v>40.4</v>
      </c>
    </row>
    <row r="440" spans="1:27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  <c r="Q440">
        <f t="shared" si="54"/>
        <v>2012</v>
      </c>
      <c r="R440" t="str">
        <f t="shared" si="55"/>
        <v>Winter</v>
      </c>
      <c r="S440" t="str">
        <f t="shared" si="56"/>
        <v>Jan</v>
      </c>
      <c r="T440" t="str">
        <f t="shared" si="57"/>
        <v>Wed</v>
      </c>
      <c r="U440" t="str">
        <f t="shared" si="58"/>
        <v>Work</v>
      </c>
      <c r="V440" t="str">
        <f t="shared" si="59"/>
        <v>Clear</v>
      </c>
      <c r="W440">
        <f t="shared" si="60"/>
        <v>60.553399999999996</v>
      </c>
      <c r="X440">
        <f t="shared" si="61"/>
        <v>66.91321868</v>
      </c>
      <c r="Y440">
        <f t="shared" si="62"/>
        <v>8.5940919999999998</v>
      </c>
      <c r="Z440">
        <f>VLOOKUP(E440,temp!$A$1:$C$13,3,FALSE)</f>
        <v>46.2</v>
      </c>
      <c r="AA440">
        <f>VLOOKUP(E440,temp!$A$1:$C$13,2,FALSE)</f>
        <v>40.4</v>
      </c>
    </row>
    <row r="441" spans="1:27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  <c r="Q441">
        <f t="shared" si="54"/>
        <v>2012</v>
      </c>
      <c r="R441" t="str">
        <f t="shared" si="55"/>
        <v>Winter</v>
      </c>
      <c r="S441" t="str">
        <f t="shared" si="56"/>
        <v>Jan</v>
      </c>
      <c r="T441" t="str">
        <f t="shared" si="57"/>
        <v>Thu</v>
      </c>
      <c r="U441" t="str">
        <f t="shared" si="58"/>
        <v>Work</v>
      </c>
      <c r="V441" t="str">
        <f t="shared" si="59"/>
        <v>Clear</v>
      </c>
      <c r="W441">
        <f t="shared" si="60"/>
        <v>58.965800000000002</v>
      </c>
      <c r="X441">
        <f t="shared" si="61"/>
        <v>64.985962999999998</v>
      </c>
      <c r="Y441">
        <f t="shared" si="62"/>
        <v>10.892277999999999</v>
      </c>
      <c r="Z441">
        <f>VLOOKUP(E441,temp!$A$1:$C$13,3,FALSE)</f>
        <v>46.2</v>
      </c>
      <c r="AA441">
        <f>VLOOKUP(E441,temp!$A$1:$C$13,2,FALSE)</f>
        <v>40.4</v>
      </c>
    </row>
    <row r="442" spans="1:27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  <c r="Q442">
        <f t="shared" si="54"/>
        <v>2012</v>
      </c>
      <c r="R442" t="str">
        <f t="shared" si="55"/>
        <v>Winter</v>
      </c>
      <c r="S442" t="str">
        <f t="shared" si="56"/>
        <v>Jan</v>
      </c>
      <c r="T442" t="str">
        <f t="shared" si="57"/>
        <v>Fri</v>
      </c>
      <c r="U442" t="str">
        <f t="shared" si="58"/>
        <v>Work</v>
      </c>
      <c r="V442" t="str">
        <f t="shared" si="59"/>
        <v>Mist</v>
      </c>
      <c r="W442">
        <f t="shared" si="60"/>
        <v>46.088564720000001</v>
      </c>
      <c r="X442">
        <f t="shared" si="61"/>
        <v>53.197387159999991</v>
      </c>
      <c r="Y442">
        <f t="shared" si="62"/>
        <v>8.4706720000000004</v>
      </c>
      <c r="Z442">
        <f>VLOOKUP(E442,temp!$A$1:$C$13,3,FALSE)</f>
        <v>46.2</v>
      </c>
      <c r="AA442">
        <f>VLOOKUP(E442,temp!$A$1:$C$13,2,FALSE)</f>
        <v>40.4</v>
      </c>
    </row>
    <row r="443" spans="1:27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  <c r="Q443">
        <f t="shared" si="54"/>
        <v>2012</v>
      </c>
      <c r="R443" t="str">
        <f t="shared" si="55"/>
        <v>Winter</v>
      </c>
      <c r="S443" t="str">
        <f t="shared" si="56"/>
        <v>Jan</v>
      </c>
      <c r="T443" t="str">
        <f t="shared" si="57"/>
        <v>Sat</v>
      </c>
      <c r="U443" t="str">
        <f t="shared" si="58"/>
        <v>Weekend</v>
      </c>
      <c r="V443" t="str">
        <f t="shared" si="59"/>
        <v>Mist</v>
      </c>
      <c r="W443">
        <f t="shared" si="60"/>
        <v>54.379435280000003</v>
      </c>
      <c r="X443">
        <f t="shared" si="61"/>
        <v>61.595813839999998</v>
      </c>
      <c r="Y443">
        <f t="shared" si="62"/>
        <v>8.3064640000000001</v>
      </c>
      <c r="Z443">
        <f>VLOOKUP(E443,temp!$A$1:$C$13,3,FALSE)</f>
        <v>46.2</v>
      </c>
      <c r="AA443">
        <f>VLOOKUP(E443,temp!$A$1:$C$13,2,FALSE)</f>
        <v>40.4</v>
      </c>
    </row>
    <row r="444" spans="1:27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  <c r="Q444">
        <f t="shared" si="54"/>
        <v>2012</v>
      </c>
      <c r="R444" t="str">
        <f t="shared" si="55"/>
        <v>Winter</v>
      </c>
      <c r="S444" t="str">
        <f t="shared" si="56"/>
        <v>Jan</v>
      </c>
      <c r="T444" t="str">
        <f t="shared" si="57"/>
        <v>Sun</v>
      </c>
      <c r="U444" t="str">
        <f t="shared" si="58"/>
        <v>Weekend</v>
      </c>
      <c r="V444" t="str">
        <f t="shared" si="59"/>
        <v>Mist</v>
      </c>
      <c r="W444">
        <f t="shared" si="60"/>
        <v>49.969399999999993</v>
      </c>
      <c r="X444">
        <f t="shared" si="61"/>
        <v>56.586559999999999</v>
      </c>
      <c r="Y444">
        <f t="shared" si="62"/>
        <v>9.3742780000000003</v>
      </c>
      <c r="Z444">
        <f>VLOOKUP(E444,temp!$A$1:$C$13,3,FALSE)</f>
        <v>46.2</v>
      </c>
      <c r="AA444">
        <f>VLOOKUP(E444,temp!$A$1:$C$13,2,FALSE)</f>
        <v>40.4</v>
      </c>
    </row>
    <row r="445" spans="1:27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  <c r="Q445">
        <f t="shared" si="54"/>
        <v>2012</v>
      </c>
      <c r="R445" t="str">
        <f t="shared" si="55"/>
        <v>Winter</v>
      </c>
      <c r="S445" t="str">
        <f t="shared" si="56"/>
        <v>Jan</v>
      </c>
      <c r="T445" t="str">
        <f t="shared" si="57"/>
        <v>Mon</v>
      </c>
      <c r="U445" t="str">
        <f t="shared" si="58"/>
        <v>Work</v>
      </c>
      <c r="V445" t="str">
        <f t="shared" si="59"/>
        <v>Clear</v>
      </c>
      <c r="W445">
        <f t="shared" si="60"/>
        <v>57.642799999999994</v>
      </c>
      <c r="X445">
        <f t="shared" si="61"/>
        <v>64.985474839999995</v>
      </c>
      <c r="Y445">
        <f t="shared" si="62"/>
        <v>11.712921999999999</v>
      </c>
      <c r="Z445">
        <f>VLOOKUP(E445,temp!$A$1:$C$13,3,FALSE)</f>
        <v>46.2</v>
      </c>
      <c r="AA445">
        <f>VLOOKUP(E445,temp!$A$1:$C$13,2,FALSE)</f>
        <v>40.4</v>
      </c>
    </row>
    <row r="446" spans="1:27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  <c r="Q446">
        <f t="shared" si="54"/>
        <v>2012</v>
      </c>
      <c r="R446" t="str">
        <f t="shared" si="55"/>
        <v>Winter</v>
      </c>
      <c r="S446" t="str">
        <f t="shared" si="56"/>
        <v>Jan</v>
      </c>
      <c r="T446" t="str">
        <f t="shared" si="57"/>
        <v>Tue</v>
      </c>
      <c r="U446" t="str">
        <f t="shared" si="58"/>
        <v>Work</v>
      </c>
      <c r="V446" t="str">
        <f t="shared" si="59"/>
        <v>Clear</v>
      </c>
      <c r="W446">
        <f t="shared" si="60"/>
        <v>59.318564720000005</v>
      </c>
      <c r="X446">
        <f t="shared" si="61"/>
        <v>65.682567320000004</v>
      </c>
      <c r="Y446">
        <f t="shared" si="62"/>
        <v>9.0038859999999996</v>
      </c>
      <c r="Z446">
        <f>VLOOKUP(E446,temp!$A$1:$C$13,3,FALSE)</f>
        <v>46.2</v>
      </c>
      <c r="AA446">
        <f>VLOOKUP(E446,temp!$A$1:$C$13,2,FALSE)</f>
        <v>40.4</v>
      </c>
    </row>
    <row r="447" spans="1:27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  <c r="Q447">
        <f t="shared" si="54"/>
        <v>2012</v>
      </c>
      <c r="R447" t="str">
        <f t="shared" si="55"/>
        <v>Spring</v>
      </c>
      <c r="S447" t="str">
        <f t="shared" si="56"/>
        <v>Jan</v>
      </c>
      <c r="T447" t="str">
        <f t="shared" si="57"/>
        <v>Wed</v>
      </c>
      <c r="U447" t="str">
        <f t="shared" si="58"/>
        <v>Work</v>
      </c>
      <c r="V447" t="str">
        <f t="shared" si="59"/>
        <v>Mist</v>
      </c>
      <c r="W447">
        <f t="shared" si="60"/>
        <v>56.231635279999992</v>
      </c>
      <c r="X447">
        <f t="shared" si="61"/>
        <v>62.598006319999996</v>
      </c>
      <c r="Y447">
        <f t="shared" si="62"/>
        <v>6.9108478</v>
      </c>
      <c r="Z447">
        <f>VLOOKUP(E447,temp!$A$1:$C$13,3,FALSE)</f>
        <v>46.2</v>
      </c>
      <c r="AA447">
        <f>VLOOKUP(E447,temp!$A$1:$C$13,2,FALSE)</f>
        <v>40.4</v>
      </c>
    </row>
    <row r="448" spans="1:27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  <c r="Q448">
        <f t="shared" si="54"/>
        <v>2012</v>
      </c>
      <c r="R448" t="str">
        <f t="shared" si="55"/>
        <v>Spring</v>
      </c>
      <c r="S448" t="str">
        <f t="shared" si="56"/>
        <v>Jan</v>
      </c>
      <c r="T448" t="str">
        <f t="shared" si="57"/>
        <v>Thu</v>
      </c>
      <c r="U448" t="str">
        <f t="shared" si="58"/>
        <v>Work</v>
      </c>
      <c r="V448" t="str">
        <f t="shared" si="59"/>
        <v>Clear</v>
      </c>
      <c r="W448">
        <f t="shared" si="60"/>
        <v>58.613035279999991</v>
      </c>
      <c r="X448">
        <f t="shared" si="61"/>
        <v>64.832436680000001</v>
      </c>
      <c r="Y448">
        <f t="shared" si="62"/>
        <v>8.759091999999999</v>
      </c>
      <c r="Z448">
        <f>VLOOKUP(E448,temp!$A$1:$C$13,3,FALSE)</f>
        <v>46.2</v>
      </c>
      <c r="AA448">
        <f>VLOOKUP(E448,temp!$A$1:$C$13,2,FALSE)</f>
        <v>40.4</v>
      </c>
    </row>
    <row r="449" spans="1:27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  <c r="Q449">
        <f t="shared" si="54"/>
        <v>2012</v>
      </c>
      <c r="R449" t="str">
        <f t="shared" si="55"/>
        <v>Spring</v>
      </c>
      <c r="S449" t="str">
        <f t="shared" si="56"/>
        <v>Jan</v>
      </c>
      <c r="T449" t="str">
        <f t="shared" si="57"/>
        <v>Fri</v>
      </c>
      <c r="U449" t="str">
        <f t="shared" si="58"/>
        <v>Work</v>
      </c>
      <c r="V449" t="str">
        <f t="shared" si="59"/>
        <v>Mist</v>
      </c>
      <c r="W449">
        <f t="shared" si="60"/>
        <v>63.640435279999991</v>
      </c>
      <c r="X449">
        <f t="shared" si="61"/>
        <v>69.530976679999981</v>
      </c>
      <c r="Y449">
        <f t="shared" si="62"/>
        <v>8.6757999999999988</v>
      </c>
      <c r="Z449">
        <f>VLOOKUP(E449,temp!$A$1:$C$13,3,FALSE)</f>
        <v>46.2</v>
      </c>
      <c r="AA449">
        <f>VLOOKUP(E449,temp!$A$1:$C$13,2,FALSE)</f>
        <v>40.4</v>
      </c>
    </row>
    <row r="450" spans="1:27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  <c r="Q450">
        <f t="shared" si="54"/>
        <v>2012</v>
      </c>
      <c r="R450" t="str">
        <f t="shared" si="55"/>
        <v>Spring</v>
      </c>
      <c r="S450" t="str">
        <f t="shared" si="56"/>
        <v>Jan</v>
      </c>
      <c r="T450" t="str">
        <f t="shared" si="57"/>
        <v>Sat</v>
      </c>
      <c r="U450" t="str">
        <f t="shared" si="58"/>
        <v>Weekend</v>
      </c>
      <c r="V450" t="str">
        <f t="shared" si="59"/>
        <v>Mist</v>
      </c>
      <c r="W450">
        <f t="shared" si="60"/>
        <v>53.144599999999997</v>
      </c>
      <c r="X450">
        <f t="shared" si="61"/>
        <v>59.360895319999997</v>
      </c>
      <c r="Y450">
        <f t="shared" si="62"/>
        <v>13.723678000000001</v>
      </c>
      <c r="Z450">
        <f>VLOOKUP(E450,temp!$A$1:$C$13,3,FALSE)</f>
        <v>46.2</v>
      </c>
      <c r="AA450">
        <f>VLOOKUP(E450,temp!$A$1:$C$13,2,FALSE)</f>
        <v>40.4</v>
      </c>
    </row>
    <row r="451" spans="1:27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  <c r="Q451">
        <f t="shared" ref="Q451:Q514" si="63">IF(D451=0,2011,2012)</f>
        <v>2012</v>
      </c>
      <c r="R451" t="str">
        <f t="shared" ref="R451:R514" si="64">IF(C451=1,"Winter",IF(C451=2,"Spring",IF(C451=3,"Summer","Fall")))</f>
        <v>Spring</v>
      </c>
      <c r="S451" t="str">
        <f t="shared" ref="S451:S514" si="65">TEXT(E451,"mmm")</f>
        <v>Jan</v>
      </c>
      <c r="T451" t="str">
        <f t="shared" ref="T451:T514" si="66">TEXT(B451,"ddd")</f>
        <v>Sun</v>
      </c>
      <c r="U451" t="str">
        <f t="shared" ref="U451:U514" si="67">IF(H451=1,"Work","Weekend")</f>
        <v>Weekend</v>
      </c>
      <c r="V451" t="str">
        <f t="shared" ref="V451:V514" si="68">IF(I451=1,"Clear",IF(I451=2,"Mist",IF(I451=3,"LightRain","HeavyRain")))</f>
        <v>Mist</v>
      </c>
      <c r="W451">
        <f t="shared" ref="W451:W514" si="69">(9/5)*((J451*(41+17.8)-17.8))+32</f>
        <v>46.264999999999993</v>
      </c>
      <c r="X451">
        <f t="shared" ref="X451:X514" si="70">(9/5)*((K451*(50+17.8)-17.8))+32</f>
        <v>53.351035519999996</v>
      </c>
      <c r="Y451">
        <f t="shared" ref="Y451:Y514" si="71">M451*(67-1)+1</f>
        <v>15.571149999999999</v>
      </c>
      <c r="Z451">
        <f>VLOOKUP(E451,temp!$A$1:$C$13,3,FALSE)</f>
        <v>46.2</v>
      </c>
      <c r="AA451">
        <f>VLOOKUP(E451,temp!$A$1:$C$13,2,FALSE)</f>
        <v>40.4</v>
      </c>
    </row>
    <row r="452" spans="1:27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  <c r="Q452">
        <f t="shared" si="63"/>
        <v>2012</v>
      </c>
      <c r="R452" t="str">
        <f t="shared" si="64"/>
        <v>Spring</v>
      </c>
      <c r="S452" t="str">
        <f t="shared" si="65"/>
        <v>Jan</v>
      </c>
      <c r="T452" t="str">
        <f t="shared" si="66"/>
        <v>Mon</v>
      </c>
      <c r="U452" t="str">
        <f t="shared" si="67"/>
        <v>Work</v>
      </c>
      <c r="V452" t="str">
        <f t="shared" si="68"/>
        <v>Clear</v>
      </c>
      <c r="W452">
        <f t="shared" si="69"/>
        <v>47.14696472</v>
      </c>
      <c r="X452">
        <f t="shared" si="70"/>
        <v>53.505049999999997</v>
      </c>
      <c r="Y452">
        <f t="shared" si="71"/>
        <v>26.530186</v>
      </c>
      <c r="Z452">
        <f>VLOOKUP(E452,temp!$A$1:$C$13,3,FALSE)</f>
        <v>46.2</v>
      </c>
      <c r="AA452">
        <f>VLOOKUP(E452,temp!$A$1:$C$13,2,FALSE)</f>
        <v>40.4</v>
      </c>
    </row>
    <row r="453" spans="1:27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  <c r="Q453">
        <f t="shared" si="63"/>
        <v>2012</v>
      </c>
      <c r="R453" t="str">
        <f t="shared" si="64"/>
        <v>Spring</v>
      </c>
      <c r="S453" t="str">
        <f t="shared" si="65"/>
        <v>Jan</v>
      </c>
      <c r="T453" t="str">
        <f t="shared" si="66"/>
        <v>Tue</v>
      </c>
      <c r="U453" t="str">
        <f t="shared" si="67"/>
        <v>Work</v>
      </c>
      <c r="V453" t="str">
        <f t="shared" si="68"/>
        <v>Clear</v>
      </c>
      <c r="W453">
        <f t="shared" si="69"/>
        <v>34.181564719999997</v>
      </c>
      <c r="X453">
        <f t="shared" si="70"/>
        <v>38.48241415999999</v>
      </c>
      <c r="Y453">
        <f t="shared" si="71"/>
        <v>13.354671999999999</v>
      </c>
      <c r="Z453">
        <f>VLOOKUP(E453,temp!$A$1:$C$13,3,FALSE)</f>
        <v>46.2</v>
      </c>
      <c r="AA453">
        <f>VLOOKUP(E453,temp!$A$1:$C$13,2,FALSE)</f>
        <v>40.4</v>
      </c>
    </row>
    <row r="454" spans="1:27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  <c r="Q454">
        <f t="shared" si="63"/>
        <v>2012</v>
      </c>
      <c r="R454" t="str">
        <f t="shared" si="64"/>
        <v>Spring</v>
      </c>
      <c r="S454" t="str">
        <f t="shared" si="65"/>
        <v>Jan</v>
      </c>
      <c r="T454" t="str">
        <f t="shared" si="66"/>
        <v>Wed</v>
      </c>
      <c r="U454" t="str">
        <f t="shared" si="67"/>
        <v>Work</v>
      </c>
      <c r="V454" t="str">
        <f t="shared" si="68"/>
        <v>Clear</v>
      </c>
      <c r="W454">
        <f t="shared" si="69"/>
        <v>51.204235279999999</v>
      </c>
      <c r="X454">
        <f t="shared" si="70"/>
        <v>57.434737999999996</v>
      </c>
      <c r="Y454">
        <f t="shared" si="71"/>
        <v>20.250286000000003</v>
      </c>
      <c r="Z454">
        <f>VLOOKUP(E454,temp!$A$1:$C$13,3,FALSE)</f>
        <v>46.2</v>
      </c>
      <c r="AA454">
        <f>VLOOKUP(E454,temp!$A$1:$C$13,2,FALSE)</f>
        <v>40.4</v>
      </c>
    </row>
    <row r="455" spans="1:27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  <c r="Q455">
        <f t="shared" si="63"/>
        <v>2012</v>
      </c>
      <c r="R455" t="str">
        <f t="shared" si="64"/>
        <v>Spring</v>
      </c>
      <c r="S455" t="str">
        <f t="shared" si="65"/>
        <v>Jan</v>
      </c>
      <c r="T455" t="str">
        <f t="shared" si="66"/>
        <v>Thu</v>
      </c>
      <c r="U455" t="str">
        <f t="shared" si="67"/>
        <v>Work</v>
      </c>
      <c r="V455" t="str">
        <f t="shared" si="68"/>
        <v>Clear</v>
      </c>
      <c r="W455">
        <f t="shared" si="69"/>
        <v>52.262635279999998</v>
      </c>
      <c r="X455">
        <f t="shared" si="70"/>
        <v>58.820380159999999</v>
      </c>
      <c r="Y455">
        <f t="shared" si="71"/>
        <v>22.096899999999998</v>
      </c>
      <c r="Z455">
        <f>VLOOKUP(E455,temp!$A$1:$C$13,3,FALSE)</f>
        <v>46.2</v>
      </c>
      <c r="AA455">
        <f>VLOOKUP(E455,temp!$A$1:$C$13,2,FALSE)</f>
        <v>40.4</v>
      </c>
    </row>
    <row r="456" spans="1:27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  <c r="Q456">
        <f t="shared" si="63"/>
        <v>2012</v>
      </c>
      <c r="R456" t="str">
        <f t="shared" si="64"/>
        <v>Spring</v>
      </c>
      <c r="S456" t="str">
        <f t="shared" si="65"/>
        <v>Jan</v>
      </c>
      <c r="T456" t="str">
        <f t="shared" si="66"/>
        <v>Fri</v>
      </c>
      <c r="U456" t="str">
        <f t="shared" si="67"/>
        <v>Work</v>
      </c>
      <c r="V456" t="str">
        <f t="shared" si="68"/>
        <v>Mist</v>
      </c>
      <c r="W456">
        <f t="shared" si="69"/>
        <v>39.120800000000003</v>
      </c>
      <c r="X456">
        <f t="shared" si="70"/>
        <v>45.800786839999994</v>
      </c>
      <c r="Y456">
        <f t="shared" si="71"/>
        <v>10.112422</v>
      </c>
      <c r="Z456">
        <f>VLOOKUP(E456,temp!$A$1:$C$13,3,FALSE)</f>
        <v>46.2</v>
      </c>
      <c r="AA456">
        <f>VLOOKUP(E456,temp!$A$1:$C$13,2,FALSE)</f>
        <v>40.4</v>
      </c>
    </row>
    <row r="457" spans="1:27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  <c r="Q457">
        <f t="shared" si="63"/>
        <v>2012</v>
      </c>
      <c r="R457" t="str">
        <f t="shared" si="64"/>
        <v>Spring</v>
      </c>
      <c r="S457" t="str">
        <f t="shared" si="65"/>
        <v>Jan</v>
      </c>
      <c r="T457" t="str">
        <f t="shared" si="66"/>
        <v>Sat</v>
      </c>
      <c r="U457" t="str">
        <f t="shared" si="67"/>
        <v>Weekend</v>
      </c>
      <c r="V457" t="str">
        <f t="shared" si="68"/>
        <v>Mist</v>
      </c>
      <c r="W457">
        <f t="shared" si="69"/>
        <v>44.853835279999998</v>
      </c>
      <c r="X457">
        <f t="shared" si="70"/>
        <v>51.425244320000004</v>
      </c>
      <c r="Y457">
        <f t="shared" si="71"/>
        <v>17.540721999999999</v>
      </c>
      <c r="Z457">
        <f>VLOOKUP(E457,temp!$A$1:$C$13,3,FALSE)</f>
        <v>46.2</v>
      </c>
      <c r="AA457">
        <f>VLOOKUP(E457,temp!$A$1:$C$13,2,FALSE)</f>
        <v>40.4</v>
      </c>
    </row>
    <row r="458" spans="1:27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  <c r="Q458">
        <f t="shared" si="63"/>
        <v>2012</v>
      </c>
      <c r="R458" t="str">
        <f t="shared" si="64"/>
        <v>Spring</v>
      </c>
      <c r="S458" t="str">
        <f t="shared" si="65"/>
        <v>Jan</v>
      </c>
      <c r="T458" t="str">
        <f t="shared" si="66"/>
        <v>Sun</v>
      </c>
      <c r="U458" t="str">
        <f t="shared" si="67"/>
        <v>Weekend</v>
      </c>
      <c r="V458" t="str">
        <f t="shared" si="68"/>
        <v>Mist</v>
      </c>
      <c r="W458">
        <f t="shared" si="69"/>
        <v>45.030164720000002</v>
      </c>
      <c r="X458">
        <f t="shared" si="70"/>
        <v>50.885705479999999</v>
      </c>
      <c r="Y458">
        <f t="shared" si="71"/>
        <v>12.369622</v>
      </c>
      <c r="Z458">
        <f>VLOOKUP(E458,temp!$A$1:$C$13,3,FALSE)</f>
        <v>56.4</v>
      </c>
      <c r="AA458">
        <f>VLOOKUP(E458,temp!$A$1:$C$13,2,FALSE)</f>
        <v>51.9</v>
      </c>
    </row>
    <row r="459" spans="1:27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  <c r="Q459">
        <f t="shared" si="63"/>
        <v>2012</v>
      </c>
      <c r="R459" t="str">
        <f t="shared" si="64"/>
        <v>Spring</v>
      </c>
      <c r="S459" t="str">
        <f t="shared" si="65"/>
        <v>Jan</v>
      </c>
      <c r="T459" t="str">
        <f t="shared" si="66"/>
        <v>Mon</v>
      </c>
      <c r="U459" t="str">
        <f t="shared" si="67"/>
        <v>Work</v>
      </c>
      <c r="V459" t="str">
        <f t="shared" si="68"/>
        <v>Clear</v>
      </c>
      <c r="W459">
        <f t="shared" si="69"/>
        <v>45.885351919999998</v>
      </c>
      <c r="X459">
        <f t="shared" si="70"/>
        <v>52.133686519999998</v>
      </c>
      <c r="Y459">
        <f t="shared" si="71"/>
        <v>21.601174</v>
      </c>
      <c r="Z459">
        <f>VLOOKUP(E459,temp!$A$1:$C$13,3,FALSE)</f>
        <v>56.4</v>
      </c>
      <c r="AA459">
        <f>VLOOKUP(E459,temp!$A$1:$C$13,2,FALSE)</f>
        <v>51.9</v>
      </c>
    </row>
    <row r="460" spans="1:27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  <c r="Q460">
        <f t="shared" si="63"/>
        <v>2012</v>
      </c>
      <c r="R460" t="str">
        <f t="shared" si="64"/>
        <v>Spring</v>
      </c>
      <c r="S460" t="str">
        <f t="shared" si="65"/>
        <v>Jan</v>
      </c>
      <c r="T460" t="str">
        <f t="shared" si="66"/>
        <v>Tue</v>
      </c>
      <c r="U460" t="str">
        <f t="shared" si="67"/>
        <v>Work</v>
      </c>
      <c r="V460" t="str">
        <f t="shared" si="68"/>
        <v>Clear</v>
      </c>
      <c r="W460">
        <f t="shared" si="69"/>
        <v>49.352035279999996</v>
      </c>
      <c r="X460">
        <f t="shared" si="70"/>
        <v>56.279385319999996</v>
      </c>
      <c r="Y460">
        <f t="shared" si="71"/>
        <v>7.608778</v>
      </c>
      <c r="Z460">
        <f>VLOOKUP(E460,temp!$A$1:$C$13,3,FALSE)</f>
        <v>56.4</v>
      </c>
      <c r="AA460">
        <f>VLOOKUP(E460,temp!$A$1:$C$13,2,FALSE)</f>
        <v>51.9</v>
      </c>
    </row>
    <row r="461" spans="1:27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  <c r="Q461">
        <f t="shared" si="63"/>
        <v>2012</v>
      </c>
      <c r="R461" t="str">
        <f t="shared" si="64"/>
        <v>Spring</v>
      </c>
      <c r="S461" t="str">
        <f t="shared" si="65"/>
        <v>Jan</v>
      </c>
      <c r="T461" t="str">
        <f t="shared" si="66"/>
        <v>Wed</v>
      </c>
      <c r="U461" t="str">
        <f t="shared" si="67"/>
        <v>Work</v>
      </c>
      <c r="V461" t="str">
        <f t="shared" si="68"/>
        <v>Clear</v>
      </c>
      <c r="W461">
        <f t="shared" si="69"/>
        <v>57.290035279999998</v>
      </c>
      <c r="X461">
        <f t="shared" si="70"/>
        <v>65.062238000000008</v>
      </c>
      <c r="Y461">
        <f t="shared" si="71"/>
        <v>12.94435</v>
      </c>
      <c r="Z461">
        <f>VLOOKUP(E461,temp!$A$1:$C$13,3,FALSE)</f>
        <v>56.4</v>
      </c>
      <c r="AA461">
        <f>VLOOKUP(E461,temp!$A$1:$C$13,2,FALSE)</f>
        <v>51.9</v>
      </c>
    </row>
    <row r="462" spans="1:27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  <c r="Q462">
        <f t="shared" si="63"/>
        <v>2012</v>
      </c>
      <c r="R462" t="str">
        <f t="shared" si="64"/>
        <v>Spring</v>
      </c>
      <c r="S462" t="str">
        <f t="shared" si="65"/>
        <v>Jan</v>
      </c>
      <c r="T462" t="str">
        <f t="shared" si="66"/>
        <v>Thu</v>
      </c>
      <c r="U462" t="str">
        <f t="shared" si="67"/>
        <v>Work</v>
      </c>
      <c r="V462" t="str">
        <f t="shared" si="68"/>
        <v>Clear</v>
      </c>
      <c r="W462">
        <f t="shared" si="69"/>
        <v>46.000399999999999</v>
      </c>
      <c r="X462">
        <f t="shared" si="70"/>
        <v>52.579132520000002</v>
      </c>
      <c r="Y462">
        <f t="shared" si="71"/>
        <v>15.488913999999999</v>
      </c>
      <c r="Z462">
        <f>VLOOKUP(E462,temp!$A$1:$C$13,3,FALSE)</f>
        <v>56.4</v>
      </c>
      <c r="AA462">
        <f>VLOOKUP(E462,temp!$A$1:$C$13,2,FALSE)</f>
        <v>51.9</v>
      </c>
    </row>
    <row r="463" spans="1:27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  <c r="Q463">
        <f t="shared" si="63"/>
        <v>2012</v>
      </c>
      <c r="R463" t="str">
        <f t="shared" si="64"/>
        <v>Spring</v>
      </c>
      <c r="S463" t="str">
        <f t="shared" si="65"/>
        <v>Jan</v>
      </c>
      <c r="T463" t="str">
        <f t="shared" si="66"/>
        <v>Fri</v>
      </c>
      <c r="U463" t="str">
        <f t="shared" si="67"/>
        <v>Work</v>
      </c>
      <c r="V463" t="str">
        <f t="shared" si="68"/>
        <v>Clear</v>
      </c>
      <c r="W463">
        <f t="shared" si="69"/>
        <v>42.648764719999996</v>
      </c>
      <c r="X463">
        <f t="shared" si="70"/>
        <v>47.649204679999997</v>
      </c>
      <c r="Y463">
        <f t="shared" si="71"/>
        <v>20.825607999999999</v>
      </c>
      <c r="Z463">
        <f>VLOOKUP(E463,temp!$A$1:$C$13,3,FALSE)</f>
        <v>56.4</v>
      </c>
      <c r="AA463">
        <f>VLOOKUP(E463,temp!$A$1:$C$13,2,FALSE)</f>
        <v>51.9</v>
      </c>
    </row>
    <row r="464" spans="1:27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  <c r="Q464">
        <f t="shared" si="63"/>
        <v>2012</v>
      </c>
      <c r="R464" t="str">
        <f t="shared" si="64"/>
        <v>Spring</v>
      </c>
      <c r="S464" t="str">
        <f t="shared" si="65"/>
        <v>Jan</v>
      </c>
      <c r="T464" t="str">
        <f t="shared" si="66"/>
        <v>Sat</v>
      </c>
      <c r="U464" t="str">
        <f t="shared" si="67"/>
        <v>Weekend</v>
      </c>
      <c r="V464" t="str">
        <f t="shared" si="68"/>
        <v>Clear</v>
      </c>
      <c r="W464">
        <f t="shared" si="69"/>
        <v>46.264999999999993</v>
      </c>
      <c r="X464">
        <f t="shared" si="70"/>
        <v>51.964783159999996</v>
      </c>
      <c r="Y464">
        <f t="shared" si="71"/>
        <v>19.141485999999997</v>
      </c>
      <c r="Z464">
        <f>VLOOKUP(E464,temp!$A$1:$C$13,3,FALSE)</f>
        <v>56.4</v>
      </c>
      <c r="AA464">
        <f>VLOOKUP(E464,temp!$A$1:$C$13,2,FALSE)</f>
        <v>51.9</v>
      </c>
    </row>
    <row r="465" spans="1:27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  <c r="Q465">
        <f t="shared" si="63"/>
        <v>2012</v>
      </c>
      <c r="R465" t="str">
        <f t="shared" si="64"/>
        <v>Spring</v>
      </c>
      <c r="S465" t="str">
        <f t="shared" si="65"/>
        <v>Jan</v>
      </c>
      <c r="T465" t="str">
        <f t="shared" si="66"/>
        <v>Sun</v>
      </c>
      <c r="U465" t="str">
        <f t="shared" si="67"/>
        <v>Weekend</v>
      </c>
      <c r="V465" t="str">
        <f t="shared" si="68"/>
        <v>Clear</v>
      </c>
      <c r="W465">
        <f t="shared" si="69"/>
        <v>52.879999999999995</v>
      </c>
      <c r="X465">
        <f t="shared" si="70"/>
        <v>60.055546999999997</v>
      </c>
      <c r="Y465">
        <f t="shared" si="71"/>
        <v>16.351336</v>
      </c>
      <c r="Z465">
        <f>VLOOKUP(E465,temp!$A$1:$C$13,3,FALSE)</f>
        <v>56.4</v>
      </c>
      <c r="AA465">
        <f>VLOOKUP(E465,temp!$A$1:$C$13,2,FALSE)</f>
        <v>51.9</v>
      </c>
    </row>
    <row r="466" spans="1:27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  <c r="Q466">
        <f t="shared" si="63"/>
        <v>2012</v>
      </c>
      <c r="R466" t="str">
        <f t="shared" si="64"/>
        <v>Spring</v>
      </c>
      <c r="S466" t="str">
        <f t="shared" si="65"/>
        <v>Jan</v>
      </c>
      <c r="T466" t="str">
        <f t="shared" si="66"/>
        <v>Mon</v>
      </c>
      <c r="U466" t="str">
        <f t="shared" si="67"/>
        <v>Work</v>
      </c>
      <c r="V466" t="str">
        <f t="shared" si="68"/>
        <v>Clear</v>
      </c>
      <c r="W466">
        <f t="shared" si="69"/>
        <v>51.733435279999995</v>
      </c>
      <c r="X466">
        <f t="shared" si="70"/>
        <v>58.128901519999999</v>
      </c>
      <c r="Y466">
        <f t="shared" si="71"/>
        <v>24.640936</v>
      </c>
      <c r="Z466">
        <f>VLOOKUP(E466,temp!$A$1:$C$13,3,FALSE)</f>
        <v>56.4</v>
      </c>
      <c r="AA466">
        <f>VLOOKUP(E466,temp!$A$1:$C$13,2,FALSE)</f>
        <v>51.9</v>
      </c>
    </row>
    <row r="467" spans="1:27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  <c r="Q467">
        <f t="shared" si="63"/>
        <v>2012</v>
      </c>
      <c r="R467" t="str">
        <f t="shared" si="64"/>
        <v>Spring</v>
      </c>
      <c r="S467" t="str">
        <f t="shared" si="65"/>
        <v>Jan</v>
      </c>
      <c r="T467" t="str">
        <f t="shared" si="66"/>
        <v>Tue</v>
      </c>
      <c r="U467" t="str">
        <f t="shared" si="67"/>
        <v>Work</v>
      </c>
      <c r="V467" t="str">
        <f t="shared" si="68"/>
        <v>Clear</v>
      </c>
      <c r="W467">
        <f t="shared" si="69"/>
        <v>47.235235279999998</v>
      </c>
      <c r="X467">
        <f t="shared" si="70"/>
        <v>53.197875319999994</v>
      </c>
      <c r="Y467">
        <f t="shared" si="71"/>
        <v>17.458750000000002</v>
      </c>
      <c r="Z467">
        <f>VLOOKUP(E467,temp!$A$1:$C$13,3,FALSE)</f>
        <v>56.4</v>
      </c>
      <c r="AA467">
        <f>VLOOKUP(E467,temp!$A$1:$C$13,2,FALSE)</f>
        <v>51.9</v>
      </c>
    </row>
    <row r="468" spans="1:27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  <c r="Q468">
        <f t="shared" si="63"/>
        <v>2012</v>
      </c>
      <c r="R468" t="str">
        <f t="shared" si="64"/>
        <v>Spring</v>
      </c>
      <c r="S468" t="str">
        <f t="shared" si="65"/>
        <v>Jan</v>
      </c>
      <c r="T468" t="str">
        <f t="shared" si="66"/>
        <v>Wed</v>
      </c>
      <c r="U468" t="str">
        <f t="shared" si="67"/>
        <v>Work</v>
      </c>
      <c r="V468" t="str">
        <f t="shared" si="68"/>
        <v>Clear</v>
      </c>
      <c r="W468">
        <f t="shared" si="69"/>
        <v>36.865984639999994</v>
      </c>
      <c r="X468">
        <f t="shared" si="70"/>
        <v>41.120918959999997</v>
      </c>
      <c r="Y468">
        <f t="shared" si="71"/>
        <v>20.488083999999997</v>
      </c>
      <c r="Z468">
        <f>VLOOKUP(E468,temp!$A$1:$C$13,3,FALSE)</f>
        <v>56.4</v>
      </c>
      <c r="AA468">
        <f>VLOOKUP(E468,temp!$A$1:$C$13,2,FALSE)</f>
        <v>51.9</v>
      </c>
    </row>
    <row r="469" spans="1:27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  <c r="Q469">
        <f t="shared" si="63"/>
        <v>2012</v>
      </c>
      <c r="R469" t="str">
        <f t="shared" si="64"/>
        <v>Spring</v>
      </c>
      <c r="S469" t="str">
        <f t="shared" si="65"/>
        <v>Jan</v>
      </c>
      <c r="T469" t="str">
        <f t="shared" si="66"/>
        <v>Thu</v>
      </c>
      <c r="U469" t="str">
        <f t="shared" si="67"/>
        <v>Work</v>
      </c>
      <c r="V469" t="str">
        <f t="shared" si="68"/>
        <v>Clear</v>
      </c>
      <c r="W469">
        <f t="shared" si="69"/>
        <v>42.031400000000005</v>
      </c>
      <c r="X469">
        <f t="shared" si="70"/>
        <v>47.263192160000003</v>
      </c>
      <c r="Y469">
        <f t="shared" si="71"/>
        <v>20.168313999999999</v>
      </c>
      <c r="Z469">
        <f>VLOOKUP(E469,temp!$A$1:$C$13,3,FALSE)</f>
        <v>56.4</v>
      </c>
      <c r="AA469">
        <f>VLOOKUP(E469,temp!$A$1:$C$13,2,FALSE)</f>
        <v>51.9</v>
      </c>
    </row>
    <row r="470" spans="1:27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  <c r="Q470">
        <f t="shared" si="63"/>
        <v>2012</v>
      </c>
      <c r="R470" t="str">
        <f t="shared" si="64"/>
        <v>Spring</v>
      </c>
      <c r="S470" t="str">
        <f t="shared" si="65"/>
        <v>Jan</v>
      </c>
      <c r="T470" t="str">
        <f t="shared" si="66"/>
        <v>Fri</v>
      </c>
      <c r="U470" t="str">
        <f t="shared" si="67"/>
        <v>Work</v>
      </c>
      <c r="V470" t="str">
        <f t="shared" si="68"/>
        <v>Clear</v>
      </c>
      <c r="W470">
        <f t="shared" si="69"/>
        <v>46.794199999999996</v>
      </c>
      <c r="X470">
        <f t="shared" si="70"/>
        <v>52.657848319999999</v>
      </c>
      <c r="Y470">
        <f t="shared" si="71"/>
        <v>11.261086000000001</v>
      </c>
      <c r="Z470">
        <f>VLOOKUP(E470,temp!$A$1:$C$13,3,FALSE)</f>
        <v>56.4</v>
      </c>
      <c r="AA470">
        <f>VLOOKUP(E470,temp!$A$1:$C$13,2,FALSE)</f>
        <v>51.9</v>
      </c>
    </row>
    <row r="471" spans="1:27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  <c r="Q471">
        <f t="shared" si="63"/>
        <v>2012</v>
      </c>
      <c r="R471" t="str">
        <f t="shared" si="64"/>
        <v>Spring</v>
      </c>
      <c r="S471" t="str">
        <f t="shared" si="65"/>
        <v>Jan</v>
      </c>
      <c r="T471" t="str">
        <f t="shared" si="66"/>
        <v>Sat</v>
      </c>
      <c r="U471" t="str">
        <f t="shared" si="67"/>
        <v>Weekend</v>
      </c>
      <c r="V471" t="str">
        <f t="shared" si="68"/>
        <v>Clear</v>
      </c>
      <c r="W471">
        <f t="shared" si="69"/>
        <v>52.350799999999992</v>
      </c>
      <c r="X471">
        <f t="shared" si="70"/>
        <v>59.515031839999992</v>
      </c>
      <c r="Y471">
        <f t="shared" si="71"/>
        <v>13.600522</v>
      </c>
      <c r="Z471">
        <f>VLOOKUP(E471,temp!$A$1:$C$13,3,FALSE)</f>
        <v>56.4</v>
      </c>
      <c r="AA471">
        <f>VLOOKUP(E471,temp!$A$1:$C$13,2,FALSE)</f>
        <v>51.9</v>
      </c>
    </row>
    <row r="472" spans="1:27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  <c r="Q472">
        <f t="shared" si="63"/>
        <v>2012</v>
      </c>
      <c r="R472" t="str">
        <f t="shared" si="64"/>
        <v>Spring</v>
      </c>
      <c r="S472" t="str">
        <f t="shared" si="65"/>
        <v>Jan</v>
      </c>
      <c r="T472" t="str">
        <f t="shared" si="66"/>
        <v>Sun</v>
      </c>
      <c r="U472" t="str">
        <f t="shared" si="67"/>
        <v>Weekend</v>
      </c>
      <c r="V472" t="str">
        <f t="shared" si="68"/>
        <v>Clear</v>
      </c>
      <c r="W472">
        <f t="shared" si="69"/>
        <v>64.169635279999994</v>
      </c>
      <c r="X472">
        <f t="shared" si="70"/>
        <v>69.995704999999987</v>
      </c>
      <c r="Y472">
        <f t="shared" si="71"/>
        <v>15.858514</v>
      </c>
      <c r="Z472">
        <f>VLOOKUP(E472,temp!$A$1:$C$13,3,FALSE)</f>
        <v>56.4</v>
      </c>
      <c r="AA472">
        <f>VLOOKUP(E472,temp!$A$1:$C$13,2,FALSE)</f>
        <v>51.9</v>
      </c>
    </row>
    <row r="473" spans="1:27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  <c r="Q473">
        <f t="shared" si="63"/>
        <v>2012</v>
      </c>
      <c r="R473" t="str">
        <f t="shared" si="64"/>
        <v>Spring</v>
      </c>
      <c r="S473" t="str">
        <f t="shared" si="65"/>
        <v>Jan</v>
      </c>
      <c r="T473" t="str">
        <f t="shared" si="66"/>
        <v>Mon</v>
      </c>
      <c r="U473" t="str">
        <f t="shared" si="67"/>
        <v>Weekend</v>
      </c>
      <c r="V473" t="str">
        <f t="shared" si="68"/>
        <v>Clear</v>
      </c>
      <c r="W473">
        <f t="shared" si="69"/>
        <v>70.255435279999986</v>
      </c>
      <c r="X473">
        <f t="shared" si="70"/>
        <v>75.005447000000004</v>
      </c>
      <c r="Y473">
        <f t="shared" si="71"/>
        <v>19.798714</v>
      </c>
      <c r="Z473">
        <f>VLOOKUP(E473,temp!$A$1:$C$13,3,FALSE)</f>
        <v>56.4</v>
      </c>
      <c r="AA473">
        <f>VLOOKUP(E473,temp!$A$1:$C$13,2,FALSE)</f>
        <v>51.9</v>
      </c>
    </row>
    <row r="474" spans="1:27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  <c r="Q474">
        <f t="shared" si="63"/>
        <v>2012</v>
      </c>
      <c r="R474" t="str">
        <f t="shared" si="64"/>
        <v>Spring</v>
      </c>
      <c r="S474" t="str">
        <f t="shared" si="65"/>
        <v>Jan</v>
      </c>
      <c r="T474" t="str">
        <f t="shared" si="66"/>
        <v>Tue</v>
      </c>
      <c r="U474" t="str">
        <f t="shared" si="67"/>
        <v>Work</v>
      </c>
      <c r="V474" t="str">
        <f t="shared" si="68"/>
        <v>Clear</v>
      </c>
      <c r="W474">
        <f t="shared" si="69"/>
        <v>64.345964720000012</v>
      </c>
      <c r="X474">
        <f t="shared" si="70"/>
        <v>72.999353479999996</v>
      </c>
      <c r="Y474">
        <f t="shared" si="71"/>
        <v>19.059514</v>
      </c>
      <c r="Z474">
        <f>VLOOKUP(E474,temp!$A$1:$C$13,3,FALSE)</f>
        <v>56.4</v>
      </c>
      <c r="AA474">
        <f>VLOOKUP(E474,temp!$A$1:$C$13,2,FALSE)</f>
        <v>51.9</v>
      </c>
    </row>
    <row r="475" spans="1:27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  <c r="Q475">
        <f t="shared" si="63"/>
        <v>2012</v>
      </c>
      <c r="R475" t="str">
        <f t="shared" si="64"/>
        <v>Spring</v>
      </c>
      <c r="S475" t="str">
        <f t="shared" si="65"/>
        <v>Jan</v>
      </c>
      <c r="T475" t="str">
        <f t="shared" si="66"/>
        <v>Wed</v>
      </c>
      <c r="U475" t="str">
        <f t="shared" si="67"/>
        <v>Work</v>
      </c>
      <c r="V475" t="str">
        <f t="shared" si="68"/>
        <v>Mist</v>
      </c>
      <c r="W475">
        <f t="shared" si="69"/>
        <v>48.999164719999996</v>
      </c>
      <c r="X475">
        <f t="shared" si="70"/>
        <v>55.736917519999999</v>
      </c>
      <c r="Y475">
        <f t="shared" si="71"/>
        <v>12.082192000000001</v>
      </c>
      <c r="Z475">
        <f>VLOOKUP(E475,temp!$A$1:$C$13,3,FALSE)</f>
        <v>56.4</v>
      </c>
      <c r="AA475">
        <f>VLOOKUP(E475,temp!$A$1:$C$13,2,FALSE)</f>
        <v>51.9</v>
      </c>
    </row>
    <row r="476" spans="1:27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  <c r="Q476">
        <f t="shared" si="63"/>
        <v>2012</v>
      </c>
      <c r="R476" t="str">
        <f t="shared" si="64"/>
        <v>Spring</v>
      </c>
      <c r="S476" t="str">
        <f t="shared" si="65"/>
        <v>Jan</v>
      </c>
      <c r="T476" t="str">
        <f t="shared" si="66"/>
        <v>Thu</v>
      </c>
      <c r="U476" t="str">
        <f t="shared" si="67"/>
        <v>Work</v>
      </c>
      <c r="V476" t="str">
        <f t="shared" si="68"/>
        <v>Clear</v>
      </c>
      <c r="W476">
        <f t="shared" si="69"/>
        <v>52.703564720000003</v>
      </c>
      <c r="X476">
        <f t="shared" si="70"/>
        <v>60.131333839999996</v>
      </c>
      <c r="Y476">
        <f t="shared" si="71"/>
        <v>5.3513271999999992</v>
      </c>
      <c r="Z476">
        <f>VLOOKUP(E476,temp!$A$1:$C$13,3,FALSE)</f>
        <v>56.4</v>
      </c>
      <c r="AA476">
        <f>VLOOKUP(E476,temp!$A$1:$C$13,2,FALSE)</f>
        <v>51.9</v>
      </c>
    </row>
    <row r="477" spans="1:27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  <c r="Q477">
        <f t="shared" si="63"/>
        <v>2012</v>
      </c>
      <c r="R477" t="str">
        <f t="shared" si="64"/>
        <v>Spring</v>
      </c>
      <c r="S477" t="str">
        <f t="shared" si="65"/>
        <v>Jan</v>
      </c>
      <c r="T477" t="str">
        <f t="shared" si="66"/>
        <v>Fri</v>
      </c>
      <c r="U477" t="str">
        <f t="shared" si="67"/>
        <v>Work</v>
      </c>
      <c r="V477" t="str">
        <f t="shared" si="68"/>
        <v>Clear</v>
      </c>
      <c r="W477">
        <f t="shared" si="69"/>
        <v>55.702435279999996</v>
      </c>
      <c r="X477">
        <f t="shared" si="70"/>
        <v>62.905180999999992</v>
      </c>
      <c r="Y477">
        <f t="shared" si="71"/>
        <v>10.891486</v>
      </c>
      <c r="Z477">
        <f>VLOOKUP(E477,temp!$A$1:$C$13,3,FALSE)</f>
        <v>56.4</v>
      </c>
      <c r="AA477">
        <f>VLOOKUP(E477,temp!$A$1:$C$13,2,FALSE)</f>
        <v>51.9</v>
      </c>
    </row>
    <row r="478" spans="1:27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  <c r="Q478">
        <f t="shared" si="63"/>
        <v>2012</v>
      </c>
      <c r="R478" t="str">
        <f t="shared" si="64"/>
        <v>Spring</v>
      </c>
      <c r="S478" t="str">
        <f t="shared" si="65"/>
        <v>Jan</v>
      </c>
      <c r="T478" t="str">
        <f t="shared" si="66"/>
        <v>Sat</v>
      </c>
      <c r="U478" t="str">
        <f t="shared" si="67"/>
        <v>Weekend</v>
      </c>
      <c r="V478" t="str">
        <f t="shared" si="68"/>
        <v>Clear</v>
      </c>
      <c r="W478">
        <f t="shared" si="69"/>
        <v>60.288799999999995</v>
      </c>
      <c r="X478">
        <f t="shared" si="70"/>
        <v>66.21807883999999</v>
      </c>
      <c r="Y478">
        <f t="shared" si="71"/>
        <v>19.716742</v>
      </c>
      <c r="Z478">
        <f>VLOOKUP(E478,temp!$A$1:$C$13,3,FALSE)</f>
        <v>56.4</v>
      </c>
      <c r="AA478">
        <f>VLOOKUP(E478,temp!$A$1:$C$13,2,FALSE)</f>
        <v>51.9</v>
      </c>
    </row>
    <row r="479" spans="1:27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  <c r="Q479">
        <f t="shared" si="63"/>
        <v>2012</v>
      </c>
      <c r="R479" t="str">
        <f t="shared" si="64"/>
        <v>Spring</v>
      </c>
      <c r="S479" t="str">
        <f t="shared" si="65"/>
        <v>Jan</v>
      </c>
      <c r="T479" t="str">
        <f t="shared" si="66"/>
        <v>Sun</v>
      </c>
      <c r="U479" t="str">
        <f t="shared" si="67"/>
        <v>Weekend</v>
      </c>
      <c r="V479" t="str">
        <f t="shared" si="68"/>
        <v>LightRain</v>
      </c>
      <c r="W479">
        <f t="shared" si="69"/>
        <v>41.943235279999996</v>
      </c>
      <c r="X479">
        <f t="shared" si="70"/>
        <v>47.495068160000002</v>
      </c>
      <c r="Y479">
        <f t="shared" si="71"/>
        <v>23.740036</v>
      </c>
      <c r="Z479">
        <f>VLOOKUP(E479,temp!$A$1:$C$13,3,FALSE)</f>
        <v>56.4</v>
      </c>
      <c r="AA479">
        <f>VLOOKUP(E479,temp!$A$1:$C$13,2,FALSE)</f>
        <v>51.9</v>
      </c>
    </row>
    <row r="480" spans="1:27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  <c r="Q480">
        <f t="shared" si="63"/>
        <v>2012</v>
      </c>
      <c r="R480" t="str">
        <f t="shared" si="64"/>
        <v>Spring</v>
      </c>
      <c r="S480" t="str">
        <f t="shared" si="65"/>
        <v>Jan</v>
      </c>
      <c r="T480" t="str">
        <f t="shared" si="66"/>
        <v>Mon</v>
      </c>
      <c r="U480" t="str">
        <f t="shared" si="67"/>
        <v>Work</v>
      </c>
      <c r="V480" t="str">
        <f t="shared" si="68"/>
        <v>Mist</v>
      </c>
      <c r="W480">
        <f t="shared" si="69"/>
        <v>34.005235280000001</v>
      </c>
      <c r="X480">
        <f t="shared" si="70"/>
        <v>36.709294999999997</v>
      </c>
      <c r="Y480">
        <f t="shared" si="71"/>
        <v>21.030735999999997</v>
      </c>
      <c r="Z480">
        <f>VLOOKUP(E480,temp!$A$1:$C$13,3,FALSE)</f>
        <v>56.4</v>
      </c>
      <c r="AA480">
        <f>VLOOKUP(E480,temp!$A$1:$C$13,2,FALSE)</f>
        <v>51.9</v>
      </c>
    </row>
    <row r="481" spans="1:27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  <c r="Q481">
        <f t="shared" si="63"/>
        <v>2012</v>
      </c>
      <c r="R481" t="str">
        <f t="shared" si="64"/>
        <v>Spring</v>
      </c>
      <c r="S481" t="str">
        <f t="shared" si="65"/>
        <v>Jan</v>
      </c>
      <c r="T481" t="str">
        <f t="shared" si="66"/>
        <v>Tue</v>
      </c>
      <c r="U481" t="str">
        <f t="shared" si="67"/>
        <v>Work</v>
      </c>
      <c r="V481" t="str">
        <f t="shared" si="68"/>
        <v>Clear</v>
      </c>
      <c r="W481">
        <f t="shared" si="69"/>
        <v>43.707164720000002</v>
      </c>
      <c r="X481">
        <f t="shared" si="70"/>
        <v>49.420737320000001</v>
      </c>
      <c r="Y481">
        <f t="shared" si="71"/>
        <v>17.459278000000001</v>
      </c>
      <c r="Z481">
        <f>VLOOKUP(E481,temp!$A$1:$C$13,3,FALSE)</f>
        <v>56.4</v>
      </c>
      <c r="AA481">
        <f>VLOOKUP(E481,temp!$A$1:$C$13,2,FALSE)</f>
        <v>51.9</v>
      </c>
    </row>
    <row r="482" spans="1:27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  <c r="Q482">
        <f t="shared" si="63"/>
        <v>2012</v>
      </c>
      <c r="R482" t="str">
        <f t="shared" si="64"/>
        <v>Spring</v>
      </c>
      <c r="S482" t="str">
        <f t="shared" si="65"/>
        <v>Jan</v>
      </c>
      <c r="T482" t="str">
        <f t="shared" si="66"/>
        <v>Wed</v>
      </c>
      <c r="U482" t="str">
        <f t="shared" si="67"/>
        <v>Work</v>
      </c>
      <c r="V482" t="str">
        <f t="shared" si="68"/>
        <v>Clear</v>
      </c>
      <c r="W482">
        <f t="shared" si="69"/>
        <v>50.410435280000002</v>
      </c>
      <c r="X482">
        <f t="shared" si="70"/>
        <v>57.357486679999994</v>
      </c>
      <c r="Y482">
        <f t="shared" si="71"/>
        <v>8.8402719999999988</v>
      </c>
      <c r="Z482">
        <f>VLOOKUP(E482,temp!$A$1:$C$13,3,FALSE)</f>
        <v>56.4</v>
      </c>
      <c r="AA482">
        <f>VLOOKUP(E482,temp!$A$1:$C$13,2,FALSE)</f>
        <v>51.9</v>
      </c>
    </row>
    <row r="483" spans="1:27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  <c r="Q483">
        <f t="shared" si="63"/>
        <v>2012</v>
      </c>
      <c r="R483" t="str">
        <f t="shared" si="64"/>
        <v>Spring</v>
      </c>
      <c r="S483" t="str">
        <f t="shared" si="65"/>
        <v>Jan</v>
      </c>
      <c r="T483" t="str">
        <f t="shared" si="66"/>
        <v>Thu</v>
      </c>
      <c r="U483" t="str">
        <f t="shared" si="67"/>
        <v>Work</v>
      </c>
      <c r="V483" t="str">
        <f t="shared" si="68"/>
        <v>Mist</v>
      </c>
      <c r="W483">
        <f t="shared" si="69"/>
        <v>52.703564720000003</v>
      </c>
      <c r="X483">
        <f t="shared" si="70"/>
        <v>58.976469319999993</v>
      </c>
      <c r="Y483">
        <f t="shared" si="71"/>
        <v>12.657249999999999</v>
      </c>
      <c r="Z483">
        <f>VLOOKUP(E483,temp!$A$1:$C$13,3,FALSE)</f>
        <v>56.4</v>
      </c>
      <c r="AA483">
        <f>VLOOKUP(E483,temp!$A$1:$C$13,2,FALSE)</f>
        <v>51.9</v>
      </c>
    </row>
    <row r="484" spans="1:27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  <c r="Q484">
        <f t="shared" si="63"/>
        <v>2012</v>
      </c>
      <c r="R484" t="str">
        <f t="shared" si="64"/>
        <v>Spring</v>
      </c>
      <c r="S484" t="str">
        <f t="shared" si="65"/>
        <v>Jan</v>
      </c>
      <c r="T484" t="str">
        <f t="shared" si="66"/>
        <v>Fri</v>
      </c>
      <c r="U484" t="str">
        <f t="shared" si="67"/>
        <v>Work</v>
      </c>
      <c r="V484" t="str">
        <f t="shared" si="68"/>
        <v>Clear</v>
      </c>
      <c r="W484">
        <f t="shared" si="69"/>
        <v>48.381799999999998</v>
      </c>
      <c r="X484">
        <f t="shared" si="70"/>
        <v>55.199819480000002</v>
      </c>
      <c r="Y484">
        <f t="shared" si="71"/>
        <v>23.943778000000002</v>
      </c>
      <c r="Z484">
        <f>VLOOKUP(E484,temp!$A$1:$C$13,3,FALSE)</f>
        <v>56.4</v>
      </c>
      <c r="AA484">
        <f>VLOOKUP(E484,temp!$A$1:$C$13,2,FALSE)</f>
        <v>51.9</v>
      </c>
    </row>
    <row r="485" spans="1:27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  <c r="Q485">
        <f t="shared" si="63"/>
        <v>2012</v>
      </c>
      <c r="R485" t="str">
        <f t="shared" si="64"/>
        <v>Spring</v>
      </c>
      <c r="S485" t="str">
        <f t="shared" si="65"/>
        <v>Jan</v>
      </c>
      <c r="T485" t="str">
        <f t="shared" si="66"/>
        <v>Sat</v>
      </c>
      <c r="U485" t="str">
        <f t="shared" si="67"/>
        <v>Weekend</v>
      </c>
      <c r="V485" t="str">
        <f t="shared" si="68"/>
        <v>Mist</v>
      </c>
      <c r="W485">
        <f t="shared" si="69"/>
        <v>39.826435279999998</v>
      </c>
      <c r="X485">
        <f t="shared" si="70"/>
        <v>46.030588160000001</v>
      </c>
      <c r="Y485">
        <f t="shared" si="71"/>
        <v>9.5783500000000004</v>
      </c>
      <c r="Z485">
        <f>VLOOKUP(E485,temp!$A$1:$C$13,3,FALSE)</f>
        <v>56.4</v>
      </c>
      <c r="AA485">
        <f>VLOOKUP(E485,temp!$A$1:$C$13,2,FALSE)</f>
        <v>51.9</v>
      </c>
    </row>
    <row r="486" spans="1:27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  <c r="Q486">
        <f t="shared" si="63"/>
        <v>2012</v>
      </c>
      <c r="R486" t="str">
        <f t="shared" si="64"/>
        <v>Spring</v>
      </c>
      <c r="S486" t="str">
        <f t="shared" si="65"/>
        <v>Jan</v>
      </c>
      <c r="T486" t="str">
        <f t="shared" si="66"/>
        <v>Sun</v>
      </c>
      <c r="U486" t="str">
        <f t="shared" si="67"/>
        <v>Weekend</v>
      </c>
      <c r="V486" t="str">
        <f t="shared" si="68"/>
        <v>Clear</v>
      </c>
      <c r="W486">
        <f t="shared" si="69"/>
        <v>48.469964719999993</v>
      </c>
      <c r="X486">
        <f t="shared" si="70"/>
        <v>54.892766839999993</v>
      </c>
      <c r="Y486">
        <f t="shared" si="71"/>
        <v>8.7159279999999999</v>
      </c>
      <c r="Z486">
        <f>VLOOKUP(E486,temp!$A$1:$C$13,3,FALSE)</f>
        <v>56.4</v>
      </c>
      <c r="AA486">
        <f>VLOOKUP(E486,temp!$A$1:$C$13,2,FALSE)</f>
        <v>51.9</v>
      </c>
    </row>
    <row r="487" spans="1:27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  <c r="Q487">
        <f t="shared" si="63"/>
        <v>2012</v>
      </c>
      <c r="R487" t="str">
        <f t="shared" si="64"/>
        <v>Spring</v>
      </c>
      <c r="S487" t="str">
        <f t="shared" si="65"/>
        <v>Jan</v>
      </c>
      <c r="T487" t="str">
        <f t="shared" si="66"/>
        <v>Mon</v>
      </c>
      <c r="U487" t="str">
        <f t="shared" si="67"/>
        <v>Work</v>
      </c>
      <c r="V487" t="str">
        <f t="shared" si="68"/>
        <v>Mist</v>
      </c>
      <c r="W487">
        <f t="shared" si="69"/>
        <v>49.087435279999994</v>
      </c>
      <c r="X487">
        <f t="shared" si="70"/>
        <v>55.817219839999993</v>
      </c>
      <c r="Y487">
        <f t="shared" si="71"/>
        <v>12.328108</v>
      </c>
      <c r="Z487">
        <f>VLOOKUP(E487,temp!$A$1:$C$13,3,FALSE)</f>
        <v>56.4</v>
      </c>
      <c r="AA487">
        <f>VLOOKUP(E487,temp!$A$1:$C$13,2,FALSE)</f>
        <v>51.9</v>
      </c>
    </row>
    <row r="488" spans="1:27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  <c r="Q488">
        <f t="shared" si="63"/>
        <v>2012</v>
      </c>
      <c r="R488" t="str">
        <f t="shared" si="64"/>
        <v>Spring</v>
      </c>
      <c r="S488" t="str">
        <f t="shared" si="65"/>
        <v>Jan</v>
      </c>
      <c r="T488" t="str">
        <f t="shared" si="66"/>
        <v>Tue</v>
      </c>
      <c r="U488" t="str">
        <f t="shared" si="67"/>
        <v>Work</v>
      </c>
      <c r="V488" t="str">
        <f t="shared" si="68"/>
        <v>Mist</v>
      </c>
      <c r="W488">
        <f t="shared" si="69"/>
        <v>64.875164719999987</v>
      </c>
      <c r="X488">
        <f t="shared" si="70"/>
        <v>70.379642840000002</v>
      </c>
      <c r="Y488">
        <f t="shared" si="71"/>
        <v>11.302336</v>
      </c>
      <c r="Z488">
        <f>VLOOKUP(E488,temp!$A$1:$C$13,3,FALSE)</f>
        <v>65.900000000000006</v>
      </c>
      <c r="AA488">
        <f>VLOOKUP(E488,temp!$A$1:$C$13,2,FALSE)</f>
        <v>61.2</v>
      </c>
    </row>
    <row r="489" spans="1:27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  <c r="Q489">
        <f t="shared" si="63"/>
        <v>2012</v>
      </c>
      <c r="R489" t="str">
        <f t="shared" si="64"/>
        <v>Spring</v>
      </c>
      <c r="S489" t="str">
        <f t="shared" si="65"/>
        <v>Jan</v>
      </c>
      <c r="T489" t="str">
        <f t="shared" si="66"/>
        <v>Wed</v>
      </c>
      <c r="U489" t="str">
        <f t="shared" si="67"/>
        <v>Work</v>
      </c>
      <c r="V489" t="str">
        <f t="shared" si="68"/>
        <v>Clear</v>
      </c>
      <c r="W489">
        <f t="shared" si="69"/>
        <v>59.671435279999997</v>
      </c>
      <c r="X489">
        <f t="shared" si="70"/>
        <v>65.604827839999999</v>
      </c>
      <c r="Y489">
        <f t="shared" si="71"/>
        <v>10.111827999999999</v>
      </c>
      <c r="Z489">
        <f>VLOOKUP(E489,temp!$A$1:$C$13,3,FALSE)</f>
        <v>65.900000000000006</v>
      </c>
      <c r="AA489">
        <f>VLOOKUP(E489,temp!$A$1:$C$13,2,FALSE)</f>
        <v>61.2</v>
      </c>
    </row>
    <row r="490" spans="1:27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  <c r="Q490">
        <f t="shared" si="63"/>
        <v>2012</v>
      </c>
      <c r="R490" t="str">
        <f t="shared" si="64"/>
        <v>Spring</v>
      </c>
      <c r="S490" t="str">
        <f t="shared" si="65"/>
        <v>Jan</v>
      </c>
      <c r="T490" t="str">
        <f t="shared" si="66"/>
        <v>Thu</v>
      </c>
      <c r="U490" t="str">
        <f t="shared" si="67"/>
        <v>Work</v>
      </c>
      <c r="V490" t="str">
        <f t="shared" si="68"/>
        <v>Mist</v>
      </c>
      <c r="W490">
        <f t="shared" si="69"/>
        <v>59.230400000000003</v>
      </c>
      <c r="X490">
        <f t="shared" si="70"/>
        <v>65.525013680000001</v>
      </c>
      <c r="Y490">
        <f t="shared" si="71"/>
        <v>9.8239359999999998</v>
      </c>
      <c r="Z490">
        <f>VLOOKUP(E490,temp!$A$1:$C$13,3,FALSE)</f>
        <v>65.900000000000006</v>
      </c>
      <c r="AA490">
        <f>VLOOKUP(E490,temp!$A$1:$C$13,2,FALSE)</f>
        <v>61.2</v>
      </c>
    </row>
    <row r="491" spans="1:27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  <c r="Q491">
        <f t="shared" si="63"/>
        <v>2012</v>
      </c>
      <c r="R491" t="str">
        <f t="shared" si="64"/>
        <v>Spring</v>
      </c>
      <c r="S491" t="str">
        <f t="shared" si="65"/>
        <v>Jan</v>
      </c>
      <c r="T491" t="str">
        <f t="shared" si="66"/>
        <v>Fri</v>
      </c>
      <c r="U491" t="str">
        <f t="shared" si="67"/>
        <v>Work</v>
      </c>
      <c r="V491" t="str">
        <f t="shared" si="68"/>
        <v>Clear</v>
      </c>
      <c r="W491">
        <f t="shared" si="69"/>
        <v>66.374599999999987</v>
      </c>
      <c r="X491">
        <f t="shared" si="70"/>
        <v>72.075510680000008</v>
      </c>
      <c r="Y491">
        <f t="shared" si="71"/>
        <v>11.753907999999999</v>
      </c>
      <c r="Z491">
        <f>VLOOKUP(E491,temp!$A$1:$C$13,3,FALSE)</f>
        <v>65.900000000000006</v>
      </c>
      <c r="AA491">
        <f>VLOOKUP(E491,temp!$A$1:$C$13,2,FALSE)</f>
        <v>61.2</v>
      </c>
    </row>
    <row r="492" spans="1:27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  <c r="Q492">
        <f t="shared" si="63"/>
        <v>2012</v>
      </c>
      <c r="R492" t="str">
        <f t="shared" si="64"/>
        <v>Spring</v>
      </c>
      <c r="S492" t="str">
        <f t="shared" si="65"/>
        <v>Jan</v>
      </c>
      <c r="T492" t="str">
        <f t="shared" si="66"/>
        <v>Sat</v>
      </c>
      <c r="U492" t="str">
        <f t="shared" si="67"/>
        <v>Weekend</v>
      </c>
      <c r="V492" t="str">
        <f t="shared" si="68"/>
        <v>Mist</v>
      </c>
      <c r="W492">
        <f t="shared" si="69"/>
        <v>65.757235280000003</v>
      </c>
      <c r="X492">
        <f t="shared" si="70"/>
        <v>71.305560319999998</v>
      </c>
      <c r="Y492">
        <f t="shared" si="71"/>
        <v>11.097472</v>
      </c>
      <c r="Z492">
        <f>VLOOKUP(E492,temp!$A$1:$C$13,3,FALSE)</f>
        <v>65.900000000000006</v>
      </c>
      <c r="AA492">
        <f>VLOOKUP(E492,temp!$A$1:$C$13,2,FALSE)</f>
        <v>61.2</v>
      </c>
    </row>
    <row r="493" spans="1:27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  <c r="Q493">
        <f t="shared" si="63"/>
        <v>2012</v>
      </c>
      <c r="R493" t="str">
        <f t="shared" si="64"/>
        <v>Spring</v>
      </c>
      <c r="S493" t="str">
        <f t="shared" si="65"/>
        <v>Jan</v>
      </c>
      <c r="T493" t="str">
        <f t="shared" si="66"/>
        <v>Sun</v>
      </c>
      <c r="U493" t="str">
        <f t="shared" si="67"/>
        <v>Weekend</v>
      </c>
      <c r="V493" t="str">
        <f t="shared" si="68"/>
        <v>Mist</v>
      </c>
      <c r="W493">
        <f t="shared" si="69"/>
        <v>59.49499999999999</v>
      </c>
      <c r="X493">
        <f t="shared" si="70"/>
        <v>66.683783479999988</v>
      </c>
      <c r="Y493">
        <f t="shared" si="71"/>
        <v>10.892014000000001</v>
      </c>
      <c r="Z493">
        <f>VLOOKUP(E493,temp!$A$1:$C$13,3,FALSE)</f>
        <v>65.900000000000006</v>
      </c>
      <c r="AA493">
        <f>VLOOKUP(E493,temp!$A$1:$C$13,2,FALSE)</f>
        <v>61.2</v>
      </c>
    </row>
    <row r="494" spans="1:27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  <c r="Q494">
        <f t="shared" si="63"/>
        <v>2012</v>
      </c>
      <c r="R494" t="str">
        <f t="shared" si="64"/>
        <v>Spring</v>
      </c>
      <c r="S494" t="str">
        <f t="shared" si="65"/>
        <v>Jan</v>
      </c>
      <c r="T494" t="str">
        <f t="shared" si="66"/>
        <v>Mon</v>
      </c>
      <c r="U494" t="str">
        <f t="shared" si="67"/>
        <v>Work</v>
      </c>
      <c r="V494" t="str">
        <f t="shared" si="68"/>
        <v>Mist</v>
      </c>
      <c r="W494">
        <f t="shared" si="69"/>
        <v>56.84899999999999</v>
      </c>
      <c r="X494">
        <f t="shared" si="70"/>
        <v>64.292409679999992</v>
      </c>
      <c r="Y494">
        <f t="shared" si="71"/>
        <v>16.227586000000002</v>
      </c>
      <c r="Z494">
        <f>VLOOKUP(E494,temp!$A$1:$C$13,3,FALSE)</f>
        <v>65.900000000000006</v>
      </c>
      <c r="AA494">
        <f>VLOOKUP(E494,temp!$A$1:$C$13,2,FALSE)</f>
        <v>61.2</v>
      </c>
    </row>
    <row r="495" spans="1:27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  <c r="Q495">
        <f t="shared" si="63"/>
        <v>2012</v>
      </c>
      <c r="R495" t="str">
        <f t="shared" si="64"/>
        <v>Spring</v>
      </c>
      <c r="S495" t="str">
        <f t="shared" si="65"/>
        <v>Jan</v>
      </c>
      <c r="T495" t="str">
        <f t="shared" si="66"/>
        <v>Tue</v>
      </c>
      <c r="U495" t="str">
        <f t="shared" si="67"/>
        <v>Work</v>
      </c>
      <c r="V495" t="str">
        <f t="shared" si="68"/>
        <v>Mist</v>
      </c>
      <c r="W495">
        <f t="shared" si="69"/>
        <v>61.523635280000001</v>
      </c>
      <c r="X495">
        <f t="shared" si="70"/>
        <v>67.993760839999993</v>
      </c>
      <c r="Y495">
        <f t="shared" si="71"/>
        <v>20.537914000000001</v>
      </c>
      <c r="Z495">
        <f>VLOOKUP(E495,temp!$A$1:$C$13,3,FALSE)</f>
        <v>65.900000000000006</v>
      </c>
      <c r="AA495">
        <f>VLOOKUP(E495,temp!$A$1:$C$13,2,FALSE)</f>
        <v>61.2</v>
      </c>
    </row>
    <row r="496" spans="1:27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  <c r="Q496">
        <f t="shared" si="63"/>
        <v>2012</v>
      </c>
      <c r="R496" t="str">
        <f t="shared" si="64"/>
        <v>Spring</v>
      </c>
      <c r="S496" t="str">
        <f t="shared" si="65"/>
        <v>Jan</v>
      </c>
      <c r="T496" t="str">
        <f t="shared" si="66"/>
        <v>Wed</v>
      </c>
      <c r="U496" t="str">
        <f t="shared" si="67"/>
        <v>Work</v>
      </c>
      <c r="V496" t="str">
        <f t="shared" si="68"/>
        <v>Mist</v>
      </c>
      <c r="W496">
        <f t="shared" si="69"/>
        <v>60.817999999999991</v>
      </c>
      <c r="X496">
        <f t="shared" si="70"/>
        <v>67.451170999999988</v>
      </c>
      <c r="Y496">
        <f t="shared" si="71"/>
        <v>15.283192</v>
      </c>
      <c r="Z496">
        <f>VLOOKUP(E496,temp!$A$1:$C$13,3,FALSE)</f>
        <v>65.900000000000006</v>
      </c>
      <c r="AA496">
        <f>VLOOKUP(E496,temp!$A$1:$C$13,2,FALSE)</f>
        <v>61.2</v>
      </c>
    </row>
    <row r="497" spans="1:27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  <c r="Q497">
        <f t="shared" si="63"/>
        <v>2012</v>
      </c>
      <c r="R497" t="str">
        <f t="shared" si="64"/>
        <v>Spring</v>
      </c>
      <c r="S497" t="str">
        <f t="shared" si="65"/>
        <v>Jan</v>
      </c>
      <c r="T497" t="str">
        <f t="shared" si="66"/>
        <v>Thu</v>
      </c>
      <c r="U497" t="str">
        <f t="shared" si="67"/>
        <v>Work</v>
      </c>
      <c r="V497" t="str">
        <f t="shared" si="68"/>
        <v>Clear</v>
      </c>
      <c r="W497">
        <f t="shared" si="69"/>
        <v>53.497364719999993</v>
      </c>
      <c r="X497">
        <f t="shared" si="70"/>
        <v>59.977197320000002</v>
      </c>
      <c r="Y497">
        <f t="shared" si="71"/>
        <v>21.728158000000001</v>
      </c>
      <c r="Z497">
        <f>VLOOKUP(E497,temp!$A$1:$C$13,3,FALSE)</f>
        <v>65.900000000000006</v>
      </c>
      <c r="AA497">
        <f>VLOOKUP(E497,temp!$A$1:$C$13,2,FALSE)</f>
        <v>61.2</v>
      </c>
    </row>
    <row r="498" spans="1:27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  <c r="Q498">
        <f t="shared" si="63"/>
        <v>2012</v>
      </c>
      <c r="R498" t="str">
        <f t="shared" si="64"/>
        <v>Spring</v>
      </c>
      <c r="S498" t="str">
        <f t="shared" si="65"/>
        <v>Jan</v>
      </c>
      <c r="T498" t="str">
        <f t="shared" si="66"/>
        <v>Fri</v>
      </c>
      <c r="U498" t="str">
        <f t="shared" si="67"/>
        <v>Work</v>
      </c>
      <c r="V498" t="str">
        <f t="shared" si="68"/>
        <v>Clear</v>
      </c>
      <c r="W498">
        <f t="shared" si="69"/>
        <v>56.407964719999988</v>
      </c>
      <c r="X498">
        <f t="shared" si="70"/>
        <v>63.522459319999996</v>
      </c>
      <c r="Y498">
        <f t="shared" si="71"/>
        <v>16.637841999999999</v>
      </c>
      <c r="Z498">
        <f>VLOOKUP(E498,temp!$A$1:$C$13,3,FALSE)</f>
        <v>65.900000000000006</v>
      </c>
      <c r="AA498">
        <f>VLOOKUP(E498,temp!$A$1:$C$13,2,FALSE)</f>
        <v>61.2</v>
      </c>
    </row>
    <row r="499" spans="1:27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  <c r="Q499">
        <f t="shared" si="63"/>
        <v>2012</v>
      </c>
      <c r="R499" t="str">
        <f t="shared" si="64"/>
        <v>Spring</v>
      </c>
      <c r="S499" t="str">
        <f t="shared" si="65"/>
        <v>Jan</v>
      </c>
      <c r="T499" t="str">
        <f t="shared" si="66"/>
        <v>Sat</v>
      </c>
      <c r="U499" t="str">
        <f t="shared" si="67"/>
        <v>Weekend</v>
      </c>
      <c r="V499" t="str">
        <f t="shared" si="68"/>
        <v>Clear</v>
      </c>
      <c r="W499">
        <f t="shared" si="69"/>
        <v>59.671435279999997</v>
      </c>
      <c r="X499">
        <f t="shared" si="70"/>
        <v>66.44946668</v>
      </c>
      <c r="Y499">
        <f t="shared" si="71"/>
        <v>9.1267779999999998</v>
      </c>
      <c r="Z499">
        <f>VLOOKUP(E499,temp!$A$1:$C$13,3,FALSE)</f>
        <v>65.900000000000006</v>
      </c>
      <c r="AA499">
        <f>VLOOKUP(E499,temp!$A$1:$C$13,2,FALSE)</f>
        <v>61.2</v>
      </c>
    </row>
    <row r="500" spans="1:27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  <c r="Q500">
        <f t="shared" si="63"/>
        <v>2012</v>
      </c>
      <c r="R500" t="str">
        <f t="shared" si="64"/>
        <v>Spring</v>
      </c>
      <c r="S500" t="str">
        <f t="shared" si="65"/>
        <v>Jan</v>
      </c>
      <c r="T500" t="str">
        <f t="shared" si="66"/>
        <v>Sun</v>
      </c>
      <c r="U500" t="str">
        <f t="shared" si="67"/>
        <v>Weekend</v>
      </c>
      <c r="V500" t="str">
        <f t="shared" si="68"/>
        <v>Clear</v>
      </c>
      <c r="W500">
        <f t="shared" si="69"/>
        <v>64.787000000000006</v>
      </c>
      <c r="X500">
        <f t="shared" si="70"/>
        <v>71.382445520000005</v>
      </c>
      <c r="Y500">
        <f t="shared" si="71"/>
        <v>15.857722000000001</v>
      </c>
      <c r="Z500">
        <f>VLOOKUP(E500,temp!$A$1:$C$13,3,FALSE)</f>
        <v>65.900000000000006</v>
      </c>
      <c r="AA500">
        <f>VLOOKUP(E500,temp!$A$1:$C$13,2,FALSE)</f>
        <v>61.2</v>
      </c>
    </row>
    <row r="501" spans="1:27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  <c r="Q501">
        <f t="shared" si="63"/>
        <v>2012</v>
      </c>
      <c r="R501" t="str">
        <f t="shared" si="64"/>
        <v>Spring</v>
      </c>
      <c r="S501" t="str">
        <f t="shared" si="65"/>
        <v>Jan</v>
      </c>
      <c r="T501" t="str">
        <f t="shared" si="66"/>
        <v>Mon</v>
      </c>
      <c r="U501" t="str">
        <f t="shared" si="67"/>
        <v>Work</v>
      </c>
      <c r="V501" t="str">
        <f t="shared" si="68"/>
        <v>Mist</v>
      </c>
      <c r="W501">
        <f t="shared" si="69"/>
        <v>60.641564719999991</v>
      </c>
      <c r="X501">
        <f t="shared" si="70"/>
        <v>67.069795999999997</v>
      </c>
      <c r="Y501">
        <f t="shared" si="71"/>
        <v>15.037671999999999</v>
      </c>
      <c r="Z501">
        <f>VLOOKUP(E501,temp!$A$1:$C$13,3,FALSE)</f>
        <v>65.900000000000006</v>
      </c>
      <c r="AA501">
        <f>VLOOKUP(E501,temp!$A$1:$C$13,2,FALSE)</f>
        <v>61.2</v>
      </c>
    </row>
    <row r="502" spans="1:27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  <c r="Q502">
        <f t="shared" si="63"/>
        <v>2012</v>
      </c>
      <c r="R502" t="str">
        <f t="shared" si="64"/>
        <v>Spring</v>
      </c>
      <c r="S502" t="str">
        <f t="shared" si="65"/>
        <v>Jan</v>
      </c>
      <c r="T502" t="str">
        <f t="shared" si="66"/>
        <v>Tue</v>
      </c>
      <c r="U502" t="str">
        <f t="shared" si="67"/>
        <v>Work</v>
      </c>
      <c r="V502" t="str">
        <f t="shared" si="68"/>
        <v>Mist</v>
      </c>
      <c r="W502">
        <f t="shared" si="69"/>
        <v>64.698835279999997</v>
      </c>
      <c r="X502">
        <f t="shared" si="70"/>
        <v>70.304344159999999</v>
      </c>
      <c r="Y502">
        <f t="shared" si="71"/>
        <v>10.727872</v>
      </c>
      <c r="Z502">
        <f>VLOOKUP(E502,temp!$A$1:$C$13,3,FALSE)</f>
        <v>65.900000000000006</v>
      </c>
      <c r="AA502">
        <f>VLOOKUP(E502,temp!$A$1:$C$13,2,FALSE)</f>
        <v>61.2</v>
      </c>
    </row>
    <row r="503" spans="1:27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  <c r="Q503">
        <f t="shared" si="63"/>
        <v>2012</v>
      </c>
      <c r="R503" t="str">
        <f t="shared" si="64"/>
        <v>Spring</v>
      </c>
      <c r="S503" t="str">
        <f t="shared" si="65"/>
        <v>Jan</v>
      </c>
      <c r="T503" t="str">
        <f t="shared" si="66"/>
        <v>Wed</v>
      </c>
      <c r="U503" t="str">
        <f t="shared" si="67"/>
        <v>Work</v>
      </c>
      <c r="V503" t="str">
        <f t="shared" si="68"/>
        <v>Clear</v>
      </c>
      <c r="W503">
        <f t="shared" si="69"/>
        <v>67.344835279999984</v>
      </c>
      <c r="X503">
        <f t="shared" si="70"/>
        <v>72.692789000000005</v>
      </c>
      <c r="Y503">
        <f t="shared" si="71"/>
        <v>9.0857919999999996</v>
      </c>
      <c r="Z503">
        <f>VLOOKUP(E503,temp!$A$1:$C$13,3,FALSE)</f>
        <v>65.900000000000006</v>
      </c>
      <c r="AA503">
        <f>VLOOKUP(E503,temp!$A$1:$C$13,2,FALSE)</f>
        <v>61.2</v>
      </c>
    </row>
    <row r="504" spans="1:27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  <c r="Q504">
        <f t="shared" si="63"/>
        <v>2012</v>
      </c>
      <c r="R504" t="str">
        <f t="shared" si="64"/>
        <v>Spring</v>
      </c>
      <c r="S504" t="str">
        <f t="shared" si="65"/>
        <v>Jan</v>
      </c>
      <c r="T504" t="str">
        <f t="shared" si="66"/>
        <v>Thu</v>
      </c>
      <c r="U504" t="str">
        <f t="shared" si="67"/>
        <v>Work</v>
      </c>
      <c r="V504" t="str">
        <f t="shared" si="68"/>
        <v>Clear</v>
      </c>
      <c r="W504">
        <f t="shared" si="69"/>
        <v>62.758364719999989</v>
      </c>
      <c r="X504">
        <f t="shared" si="70"/>
        <v>69.841690520000014</v>
      </c>
      <c r="Y504">
        <f t="shared" si="71"/>
        <v>16.145350000000001</v>
      </c>
      <c r="Z504">
        <f>VLOOKUP(E504,temp!$A$1:$C$13,3,FALSE)</f>
        <v>65.900000000000006</v>
      </c>
      <c r="AA504">
        <f>VLOOKUP(E504,temp!$A$1:$C$13,2,FALSE)</f>
        <v>61.2</v>
      </c>
    </row>
    <row r="505" spans="1:27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  <c r="Q505">
        <f t="shared" si="63"/>
        <v>2012</v>
      </c>
      <c r="R505" t="str">
        <f t="shared" si="64"/>
        <v>Spring</v>
      </c>
      <c r="S505" t="str">
        <f t="shared" si="65"/>
        <v>Jan</v>
      </c>
      <c r="T505" t="str">
        <f t="shared" si="66"/>
        <v>Fri</v>
      </c>
      <c r="U505" t="str">
        <f t="shared" si="67"/>
        <v>Work</v>
      </c>
      <c r="V505" t="str">
        <f t="shared" si="68"/>
        <v>Clear</v>
      </c>
      <c r="W505">
        <f t="shared" si="69"/>
        <v>59.671435279999997</v>
      </c>
      <c r="X505">
        <f t="shared" si="70"/>
        <v>67.218806839999985</v>
      </c>
      <c r="Y505">
        <f t="shared" si="71"/>
        <v>10.029921999999999</v>
      </c>
      <c r="Z505">
        <f>VLOOKUP(E505,temp!$A$1:$C$13,3,FALSE)</f>
        <v>65.900000000000006</v>
      </c>
      <c r="AA505">
        <f>VLOOKUP(E505,temp!$A$1:$C$13,2,FALSE)</f>
        <v>61.2</v>
      </c>
    </row>
    <row r="506" spans="1:27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  <c r="Q506">
        <f t="shared" si="63"/>
        <v>2012</v>
      </c>
      <c r="R506" t="str">
        <f t="shared" si="64"/>
        <v>Spring</v>
      </c>
      <c r="S506" t="str">
        <f t="shared" si="65"/>
        <v>Jan</v>
      </c>
      <c r="T506" t="str">
        <f t="shared" si="66"/>
        <v>Sat</v>
      </c>
      <c r="U506" t="str">
        <f t="shared" si="67"/>
        <v>Weekend</v>
      </c>
      <c r="V506" t="str">
        <f t="shared" si="68"/>
        <v>Clear</v>
      </c>
      <c r="W506">
        <f t="shared" si="69"/>
        <v>63.463999999999984</v>
      </c>
      <c r="X506">
        <f t="shared" si="70"/>
        <v>69.14545231999999</v>
      </c>
      <c r="Y506">
        <f t="shared" si="71"/>
        <v>6.5423499999999999</v>
      </c>
      <c r="Z506">
        <f>VLOOKUP(E506,temp!$A$1:$C$13,3,FALSE)</f>
        <v>65.900000000000006</v>
      </c>
      <c r="AA506">
        <f>VLOOKUP(E506,temp!$A$1:$C$13,2,FALSE)</f>
        <v>61.2</v>
      </c>
    </row>
    <row r="507" spans="1:27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  <c r="Q507">
        <f t="shared" si="63"/>
        <v>2012</v>
      </c>
      <c r="R507" t="str">
        <f t="shared" si="64"/>
        <v>Spring</v>
      </c>
      <c r="S507" t="str">
        <f t="shared" si="65"/>
        <v>Jan</v>
      </c>
      <c r="T507" t="str">
        <f t="shared" si="66"/>
        <v>Sun</v>
      </c>
      <c r="U507" t="str">
        <f t="shared" si="67"/>
        <v>Weekend</v>
      </c>
      <c r="V507" t="str">
        <f t="shared" si="68"/>
        <v>Clear</v>
      </c>
      <c r="W507">
        <f t="shared" si="69"/>
        <v>65.668964719999991</v>
      </c>
      <c r="X507">
        <f t="shared" si="70"/>
        <v>71.227332679999989</v>
      </c>
      <c r="Y507">
        <f t="shared" si="71"/>
        <v>17.788222000000001</v>
      </c>
      <c r="Z507">
        <f>VLOOKUP(E507,temp!$A$1:$C$13,3,FALSE)</f>
        <v>65.900000000000006</v>
      </c>
      <c r="AA507">
        <f>VLOOKUP(E507,temp!$A$1:$C$13,2,FALSE)</f>
        <v>61.2</v>
      </c>
    </row>
    <row r="508" spans="1:27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  <c r="Q508">
        <f t="shared" si="63"/>
        <v>2012</v>
      </c>
      <c r="R508" t="str">
        <f t="shared" si="64"/>
        <v>Spring</v>
      </c>
      <c r="S508" t="str">
        <f t="shared" si="65"/>
        <v>Jan</v>
      </c>
      <c r="T508" t="str">
        <f t="shared" si="66"/>
        <v>Mon</v>
      </c>
      <c r="U508" t="str">
        <f t="shared" si="67"/>
        <v>Work</v>
      </c>
      <c r="V508" t="str">
        <f t="shared" si="68"/>
        <v>Mist</v>
      </c>
      <c r="W508">
        <f t="shared" si="69"/>
        <v>63.287564719999999</v>
      </c>
      <c r="X508">
        <f t="shared" si="70"/>
        <v>68.994000679999999</v>
      </c>
      <c r="Y508">
        <f t="shared" si="71"/>
        <v>16.391463999999999</v>
      </c>
      <c r="Z508">
        <f>VLOOKUP(E508,temp!$A$1:$C$13,3,FALSE)</f>
        <v>65.900000000000006</v>
      </c>
      <c r="AA508">
        <f>VLOOKUP(E508,temp!$A$1:$C$13,2,FALSE)</f>
        <v>61.2</v>
      </c>
    </row>
    <row r="509" spans="1:27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  <c r="Q509">
        <f t="shared" si="63"/>
        <v>2012</v>
      </c>
      <c r="R509" t="str">
        <f t="shared" si="64"/>
        <v>Spring</v>
      </c>
      <c r="S509" t="str">
        <f t="shared" si="65"/>
        <v>Jan</v>
      </c>
      <c r="T509" t="str">
        <f t="shared" si="66"/>
        <v>Tue</v>
      </c>
      <c r="U509" t="str">
        <f t="shared" si="67"/>
        <v>Work</v>
      </c>
      <c r="V509" t="str">
        <f t="shared" si="68"/>
        <v>Mist</v>
      </c>
      <c r="W509">
        <f t="shared" si="69"/>
        <v>65.051600000000008</v>
      </c>
      <c r="X509">
        <f t="shared" si="70"/>
        <v>70.843883000000005</v>
      </c>
      <c r="Y509">
        <f t="shared" si="71"/>
        <v>8.7990220000000008</v>
      </c>
      <c r="Z509">
        <f>VLOOKUP(E509,temp!$A$1:$C$13,3,FALSE)</f>
        <v>65.900000000000006</v>
      </c>
      <c r="AA509">
        <f>VLOOKUP(E509,temp!$A$1:$C$13,2,FALSE)</f>
        <v>61.2</v>
      </c>
    </row>
    <row r="510" spans="1:27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  <c r="Q510">
        <f t="shared" si="63"/>
        <v>2012</v>
      </c>
      <c r="R510" t="str">
        <f t="shared" si="64"/>
        <v>Spring</v>
      </c>
      <c r="S510" t="str">
        <f t="shared" si="65"/>
        <v>Jan</v>
      </c>
      <c r="T510" t="str">
        <f t="shared" si="66"/>
        <v>Wed</v>
      </c>
      <c r="U510" t="str">
        <f t="shared" si="67"/>
        <v>Work</v>
      </c>
      <c r="V510" t="str">
        <f t="shared" si="68"/>
        <v>Mist</v>
      </c>
      <c r="W510">
        <f t="shared" si="69"/>
        <v>65.757235280000003</v>
      </c>
      <c r="X510">
        <f t="shared" si="70"/>
        <v>71.306048480000001</v>
      </c>
      <c r="Y510">
        <f t="shared" si="71"/>
        <v>7.7319999999999993</v>
      </c>
      <c r="Z510">
        <f>VLOOKUP(E510,temp!$A$1:$C$13,3,FALSE)</f>
        <v>65.900000000000006</v>
      </c>
      <c r="AA510">
        <f>VLOOKUP(E510,temp!$A$1:$C$13,2,FALSE)</f>
        <v>61.2</v>
      </c>
    </row>
    <row r="511" spans="1:27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  <c r="Q511">
        <f t="shared" si="63"/>
        <v>2012</v>
      </c>
      <c r="R511" t="str">
        <f t="shared" si="64"/>
        <v>Spring</v>
      </c>
      <c r="S511" t="str">
        <f t="shared" si="65"/>
        <v>Jan</v>
      </c>
      <c r="T511" t="str">
        <f t="shared" si="66"/>
        <v>Thu</v>
      </c>
      <c r="U511" t="str">
        <f t="shared" si="67"/>
        <v>Work</v>
      </c>
      <c r="V511" t="str">
        <f t="shared" si="68"/>
        <v>Clear</v>
      </c>
      <c r="W511">
        <f t="shared" si="69"/>
        <v>69.285200000000003</v>
      </c>
      <c r="X511">
        <f t="shared" si="70"/>
        <v>74.001667999999995</v>
      </c>
      <c r="Y511">
        <f t="shared" si="71"/>
        <v>12.411135999999999</v>
      </c>
      <c r="Z511">
        <f>VLOOKUP(E511,temp!$A$1:$C$13,3,FALSE)</f>
        <v>65.900000000000006</v>
      </c>
      <c r="AA511">
        <f>VLOOKUP(E511,temp!$A$1:$C$13,2,FALSE)</f>
        <v>61.2</v>
      </c>
    </row>
    <row r="512" spans="1:27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  <c r="Q512">
        <f t="shared" si="63"/>
        <v>2012</v>
      </c>
      <c r="R512" t="str">
        <f t="shared" si="64"/>
        <v>Spring</v>
      </c>
      <c r="S512" t="str">
        <f t="shared" si="65"/>
        <v>Jan</v>
      </c>
      <c r="T512" t="str">
        <f t="shared" si="66"/>
        <v>Fri</v>
      </c>
      <c r="U512" t="str">
        <f t="shared" si="67"/>
        <v>Work</v>
      </c>
      <c r="V512" t="str">
        <f t="shared" si="68"/>
        <v>Clear</v>
      </c>
      <c r="W512">
        <f t="shared" si="69"/>
        <v>71.931200000000004</v>
      </c>
      <c r="X512">
        <f t="shared" si="70"/>
        <v>76.543639159999998</v>
      </c>
      <c r="Y512">
        <f t="shared" si="71"/>
        <v>10.276300000000001</v>
      </c>
      <c r="Z512">
        <f>VLOOKUP(E512,temp!$A$1:$C$13,3,FALSE)</f>
        <v>65.900000000000006</v>
      </c>
      <c r="AA512">
        <f>VLOOKUP(E512,temp!$A$1:$C$13,2,FALSE)</f>
        <v>61.2</v>
      </c>
    </row>
    <row r="513" spans="1:27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  <c r="Q513">
        <f t="shared" si="63"/>
        <v>2012</v>
      </c>
      <c r="R513" t="str">
        <f t="shared" si="64"/>
        <v>Spring</v>
      </c>
      <c r="S513" t="str">
        <f t="shared" si="65"/>
        <v>Jan</v>
      </c>
      <c r="T513" t="str">
        <f t="shared" si="66"/>
        <v>Sat</v>
      </c>
      <c r="U513" t="str">
        <f t="shared" si="67"/>
        <v>Weekend</v>
      </c>
      <c r="V513" t="str">
        <f t="shared" si="68"/>
        <v>Clear</v>
      </c>
      <c r="W513">
        <f t="shared" si="69"/>
        <v>73.254199999999997</v>
      </c>
      <c r="X513">
        <f t="shared" si="70"/>
        <v>78.39461983999999</v>
      </c>
      <c r="Y513">
        <f t="shared" si="71"/>
        <v>14.133471999999999</v>
      </c>
      <c r="Z513">
        <f>VLOOKUP(E513,temp!$A$1:$C$13,3,FALSE)</f>
        <v>65.900000000000006</v>
      </c>
      <c r="AA513">
        <f>VLOOKUP(E513,temp!$A$1:$C$13,2,FALSE)</f>
        <v>61.2</v>
      </c>
    </row>
    <row r="514" spans="1:27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  <c r="Q514">
        <f t="shared" si="63"/>
        <v>2012</v>
      </c>
      <c r="R514" t="str">
        <f t="shared" si="64"/>
        <v>Spring</v>
      </c>
      <c r="S514" t="str">
        <f t="shared" si="65"/>
        <v>Jan</v>
      </c>
      <c r="T514" t="str">
        <f t="shared" si="66"/>
        <v>Sun</v>
      </c>
      <c r="U514" t="str">
        <f t="shared" si="67"/>
        <v>Weekend</v>
      </c>
      <c r="V514" t="str">
        <f t="shared" si="68"/>
        <v>Clear</v>
      </c>
      <c r="W514">
        <f t="shared" si="69"/>
        <v>72.989599999999996</v>
      </c>
      <c r="X514">
        <f t="shared" si="70"/>
        <v>78.239507000000003</v>
      </c>
      <c r="Y514">
        <f t="shared" si="71"/>
        <v>15.201286</v>
      </c>
      <c r="Z514">
        <f>VLOOKUP(E514,temp!$A$1:$C$13,3,FALSE)</f>
        <v>65.900000000000006</v>
      </c>
      <c r="AA514">
        <f>VLOOKUP(E514,temp!$A$1:$C$13,2,FALSE)</f>
        <v>61.2</v>
      </c>
    </row>
    <row r="515" spans="1:27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  <c r="Q515">
        <f t="shared" ref="Q515:Q578" si="72">IF(D515=0,2011,2012)</f>
        <v>2012</v>
      </c>
      <c r="R515" t="str">
        <f t="shared" ref="R515:R578" si="73">IF(C515=1,"Winter",IF(C515=2,"Spring",IF(C515=3,"Summer","Fall")))</f>
        <v>Spring</v>
      </c>
      <c r="S515" t="str">
        <f t="shared" ref="S515:S578" si="74">TEXT(E515,"mmm")</f>
        <v>Jan</v>
      </c>
      <c r="T515" t="str">
        <f t="shared" ref="T515:T578" si="75">TEXT(B515,"ddd")</f>
        <v>Mon</v>
      </c>
      <c r="U515" t="str">
        <f t="shared" ref="U515:U578" si="76">IF(H515=1,"Work","Weekend")</f>
        <v>Weekend</v>
      </c>
      <c r="V515" t="str">
        <f t="shared" ref="V515:V578" si="77">IF(I515=1,"Clear",IF(I515=2,"Mist",IF(I515=3,"LightRain","HeavyRain")))</f>
        <v>Clear</v>
      </c>
      <c r="W515">
        <f t="shared" ref="W515:W578" si="78">(9/5)*((J515*(41+17.8)-17.8))+32</f>
        <v>75.370999999999995</v>
      </c>
      <c r="X515">
        <f t="shared" ref="X515:X578" si="79">(9/5)*((K515*(50+17.8)-17.8))+32</f>
        <v>82.861772000000002</v>
      </c>
      <c r="Y515">
        <f t="shared" ref="Y515:Y578" si="80">M515*(67-1)+1</f>
        <v>13.970386</v>
      </c>
      <c r="Z515">
        <f>VLOOKUP(E515,temp!$A$1:$C$13,3,FALSE)</f>
        <v>65.900000000000006</v>
      </c>
      <c r="AA515">
        <f>VLOOKUP(E515,temp!$A$1:$C$13,2,FALSE)</f>
        <v>61.2</v>
      </c>
    </row>
    <row r="516" spans="1:27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  <c r="Q516">
        <f t="shared" si="72"/>
        <v>2012</v>
      </c>
      <c r="R516" t="str">
        <f t="shared" si="73"/>
        <v>Spring</v>
      </c>
      <c r="S516" t="str">
        <f t="shared" si="74"/>
        <v>Jan</v>
      </c>
      <c r="T516" t="str">
        <f t="shared" si="75"/>
        <v>Tue</v>
      </c>
      <c r="U516" t="str">
        <f t="shared" si="76"/>
        <v>Work</v>
      </c>
      <c r="V516" t="str">
        <f t="shared" si="77"/>
        <v>Clear</v>
      </c>
      <c r="W516">
        <f t="shared" si="78"/>
        <v>76.429399999999987</v>
      </c>
      <c r="X516">
        <f t="shared" si="79"/>
        <v>82.091943680000014</v>
      </c>
      <c r="Y516">
        <f t="shared" si="80"/>
        <v>20.496400000000001</v>
      </c>
      <c r="Z516">
        <f>VLOOKUP(E516,temp!$A$1:$C$13,3,FALSE)</f>
        <v>65.900000000000006</v>
      </c>
      <c r="AA516">
        <f>VLOOKUP(E516,temp!$A$1:$C$13,2,FALSE)</f>
        <v>61.2</v>
      </c>
    </row>
    <row r="517" spans="1:27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  <c r="Q517">
        <f t="shared" si="72"/>
        <v>2012</v>
      </c>
      <c r="R517" t="str">
        <f t="shared" si="73"/>
        <v>Spring</v>
      </c>
      <c r="S517" t="str">
        <f t="shared" si="74"/>
        <v>Jan</v>
      </c>
      <c r="T517" t="str">
        <f t="shared" si="75"/>
        <v>Wed</v>
      </c>
      <c r="U517" t="str">
        <f t="shared" si="76"/>
        <v>Work</v>
      </c>
      <c r="V517" t="str">
        <f t="shared" si="77"/>
        <v>Mist</v>
      </c>
      <c r="W517">
        <f t="shared" si="78"/>
        <v>69.461635279999996</v>
      </c>
      <c r="X517">
        <f t="shared" si="79"/>
        <v>74.542183160000008</v>
      </c>
      <c r="Y517">
        <f t="shared" si="80"/>
        <v>9.8657140000000005</v>
      </c>
      <c r="Z517">
        <f>VLOOKUP(E517,temp!$A$1:$C$13,3,FALSE)</f>
        <v>65.900000000000006</v>
      </c>
      <c r="AA517">
        <f>VLOOKUP(E517,temp!$A$1:$C$13,2,FALSE)</f>
        <v>61.2</v>
      </c>
    </row>
    <row r="518" spans="1:27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  <c r="Q518">
        <f t="shared" si="72"/>
        <v>2012</v>
      </c>
      <c r="R518" t="str">
        <f t="shared" si="73"/>
        <v>Spring</v>
      </c>
      <c r="S518" t="str">
        <f t="shared" si="74"/>
        <v>Jan</v>
      </c>
      <c r="T518" t="str">
        <f t="shared" si="75"/>
        <v>Thu</v>
      </c>
      <c r="U518" t="str">
        <f t="shared" si="76"/>
        <v>Work</v>
      </c>
      <c r="V518" t="str">
        <f t="shared" si="77"/>
        <v>Clear</v>
      </c>
      <c r="W518">
        <f t="shared" si="78"/>
        <v>71.931200000000004</v>
      </c>
      <c r="X518">
        <f t="shared" si="79"/>
        <v>77.007391159999997</v>
      </c>
      <c r="Y518">
        <f t="shared" si="80"/>
        <v>13.888414000000001</v>
      </c>
      <c r="Z518">
        <f>VLOOKUP(E518,temp!$A$1:$C$13,3,FALSE)</f>
        <v>65.900000000000006</v>
      </c>
      <c r="AA518">
        <f>VLOOKUP(E518,temp!$A$1:$C$13,2,FALSE)</f>
        <v>61.2</v>
      </c>
    </row>
    <row r="519" spans="1:27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  <c r="Q519">
        <f t="shared" si="72"/>
        <v>2012</v>
      </c>
      <c r="R519" t="str">
        <f t="shared" si="73"/>
        <v>Spring</v>
      </c>
      <c r="S519" t="str">
        <f t="shared" si="74"/>
        <v>Jan</v>
      </c>
      <c r="T519" t="str">
        <f t="shared" si="75"/>
        <v>Fri</v>
      </c>
      <c r="U519" t="str">
        <f t="shared" si="76"/>
        <v>Work</v>
      </c>
      <c r="V519" t="str">
        <f t="shared" si="77"/>
        <v>Mist</v>
      </c>
      <c r="W519">
        <f t="shared" si="78"/>
        <v>69.197035279999994</v>
      </c>
      <c r="X519">
        <f t="shared" si="79"/>
        <v>74.155682479999996</v>
      </c>
      <c r="Y519">
        <f t="shared" si="80"/>
        <v>16.679158000000001</v>
      </c>
      <c r="Z519">
        <f>VLOOKUP(E519,temp!$A$1:$C$13,3,FALSE)</f>
        <v>75.099999999999994</v>
      </c>
      <c r="AA519">
        <f>VLOOKUP(E519,temp!$A$1:$C$13,2,FALSE)</f>
        <v>70.2</v>
      </c>
    </row>
    <row r="520" spans="1:27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  <c r="Q520">
        <f t="shared" si="72"/>
        <v>2012</v>
      </c>
      <c r="R520" t="str">
        <f t="shared" si="73"/>
        <v>Spring</v>
      </c>
      <c r="S520" t="str">
        <f t="shared" si="74"/>
        <v>Jan</v>
      </c>
      <c r="T520" t="str">
        <f t="shared" si="75"/>
        <v>Sat</v>
      </c>
      <c r="U520" t="str">
        <f t="shared" si="76"/>
        <v>Weekend</v>
      </c>
      <c r="V520" t="str">
        <f t="shared" si="77"/>
        <v>Clear</v>
      </c>
      <c r="W520">
        <f t="shared" si="78"/>
        <v>61.69996471999999</v>
      </c>
      <c r="X520">
        <f t="shared" si="79"/>
        <v>69.069787519999991</v>
      </c>
      <c r="Y520">
        <f t="shared" si="80"/>
        <v>13.313092000000001</v>
      </c>
      <c r="Z520">
        <f>VLOOKUP(E520,temp!$A$1:$C$13,3,FALSE)</f>
        <v>75.099999999999994</v>
      </c>
      <c r="AA520">
        <f>VLOOKUP(E520,temp!$A$1:$C$13,2,FALSE)</f>
        <v>70.2</v>
      </c>
    </row>
    <row r="521" spans="1:27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  <c r="Q521">
        <f t="shared" si="72"/>
        <v>2012</v>
      </c>
      <c r="R521" t="str">
        <f t="shared" si="73"/>
        <v>Spring</v>
      </c>
      <c r="S521" t="str">
        <f t="shared" si="74"/>
        <v>Jan</v>
      </c>
      <c r="T521" t="str">
        <f t="shared" si="75"/>
        <v>Sun</v>
      </c>
      <c r="U521" t="str">
        <f t="shared" si="76"/>
        <v>Weekend</v>
      </c>
      <c r="V521" t="str">
        <f t="shared" si="77"/>
        <v>Clear</v>
      </c>
      <c r="W521">
        <f t="shared" si="78"/>
        <v>63.7286</v>
      </c>
      <c r="X521">
        <f t="shared" si="79"/>
        <v>70.149231319999984</v>
      </c>
      <c r="Y521">
        <f t="shared" si="80"/>
        <v>13.149742</v>
      </c>
      <c r="Z521">
        <f>VLOOKUP(E521,temp!$A$1:$C$13,3,FALSE)</f>
        <v>75.099999999999994</v>
      </c>
      <c r="AA521">
        <f>VLOOKUP(E521,temp!$A$1:$C$13,2,FALSE)</f>
        <v>70.2</v>
      </c>
    </row>
    <row r="522" spans="1:27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  <c r="Q522">
        <f t="shared" si="72"/>
        <v>2012</v>
      </c>
      <c r="R522" t="str">
        <f t="shared" si="73"/>
        <v>Spring</v>
      </c>
      <c r="S522" t="str">
        <f t="shared" si="74"/>
        <v>Jan</v>
      </c>
      <c r="T522" t="str">
        <f t="shared" si="75"/>
        <v>Mon</v>
      </c>
      <c r="U522" t="str">
        <f t="shared" si="76"/>
        <v>Work</v>
      </c>
      <c r="V522" t="str">
        <f t="shared" si="77"/>
        <v>Clear</v>
      </c>
      <c r="W522">
        <f t="shared" si="78"/>
        <v>63.199400000000004</v>
      </c>
      <c r="X522">
        <f t="shared" si="79"/>
        <v>70.533657320000003</v>
      </c>
      <c r="Y522">
        <f t="shared" si="80"/>
        <v>19.798978000000002</v>
      </c>
      <c r="Z522">
        <f>VLOOKUP(E522,temp!$A$1:$C$13,3,FALSE)</f>
        <v>75.099999999999994</v>
      </c>
      <c r="AA522">
        <f>VLOOKUP(E522,temp!$A$1:$C$13,2,FALSE)</f>
        <v>70.2</v>
      </c>
    </row>
    <row r="523" spans="1:27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  <c r="Q523">
        <f t="shared" si="72"/>
        <v>2012</v>
      </c>
      <c r="R523" t="str">
        <f t="shared" si="73"/>
        <v>Spring</v>
      </c>
      <c r="S523" t="str">
        <f t="shared" si="74"/>
        <v>Jan</v>
      </c>
      <c r="T523" t="str">
        <f t="shared" si="75"/>
        <v>Tue</v>
      </c>
      <c r="U523" t="str">
        <f t="shared" si="76"/>
        <v>Work</v>
      </c>
      <c r="V523" t="str">
        <f t="shared" si="77"/>
        <v>Mist</v>
      </c>
      <c r="W523">
        <f t="shared" si="78"/>
        <v>57.20176472</v>
      </c>
      <c r="X523">
        <f t="shared" si="79"/>
        <v>64.139859680000001</v>
      </c>
      <c r="Y523">
        <f t="shared" si="80"/>
        <v>14.831950000000001</v>
      </c>
      <c r="Z523">
        <f>VLOOKUP(E523,temp!$A$1:$C$13,3,FALSE)</f>
        <v>75.099999999999994</v>
      </c>
      <c r="AA523">
        <f>VLOOKUP(E523,temp!$A$1:$C$13,2,FALSE)</f>
        <v>70.2</v>
      </c>
    </row>
    <row r="524" spans="1:27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  <c r="Q524">
        <f t="shared" si="72"/>
        <v>2012</v>
      </c>
      <c r="R524" t="str">
        <f t="shared" si="73"/>
        <v>Spring</v>
      </c>
      <c r="S524" t="str">
        <f t="shared" si="74"/>
        <v>Jan</v>
      </c>
      <c r="T524" t="str">
        <f t="shared" si="75"/>
        <v>Wed</v>
      </c>
      <c r="U524" t="str">
        <f t="shared" si="76"/>
        <v>Work</v>
      </c>
      <c r="V524" t="str">
        <f t="shared" si="77"/>
        <v>Clear</v>
      </c>
      <c r="W524">
        <f t="shared" si="78"/>
        <v>58.613035279999991</v>
      </c>
      <c r="X524">
        <f t="shared" si="79"/>
        <v>66.141315679999991</v>
      </c>
      <c r="Y524">
        <f t="shared" si="80"/>
        <v>6.0902500000000002</v>
      </c>
      <c r="Z524">
        <f>VLOOKUP(E524,temp!$A$1:$C$13,3,FALSE)</f>
        <v>75.099999999999994</v>
      </c>
      <c r="AA524">
        <f>VLOOKUP(E524,temp!$A$1:$C$13,2,FALSE)</f>
        <v>70.2</v>
      </c>
    </row>
    <row r="525" spans="1:27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  <c r="Q525">
        <f t="shared" si="72"/>
        <v>2012</v>
      </c>
      <c r="R525" t="str">
        <f t="shared" si="73"/>
        <v>Spring</v>
      </c>
      <c r="S525" t="str">
        <f t="shared" si="74"/>
        <v>Jan</v>
      </c>
      <c r="T525" t="str">
        <f t="shared" si="75"/>
        <v>Thu</v>
      </c>
      <c r="U525" t="str">
        <f t="shared" si="76"/>
        <v>Work</v>
      </c>
      <c r="V525" t="str">
        <f t="shared" si="77"/>
        <v>Clear</v>
      </c>
      <c r="W525">
        <f t="shared" si="78"/>
        <v>63.7286</v>
      </c>
      <c r="X525">
        <f t="shared" si="79"/>
        <v>69.454701679999999</v>
      </c>
      <c r="Y525">
        <f t="shared" si="80"/>
        <v>11.3851</v>
      </c>
      <c r="Z525">
        <f>VLOOKUP(E525,temp!$A$1:$C$13,3,FALSE)</f>
        <v>75.099999999999994</v>
      </c>
      <c r="AA525">
        <f>VLOOKUP(E525,temp!$A$1:$C$13,2,FALSE)</f>
        <v>70.2</v>
      </c>
    </row>
    <row r="526" spans="1:27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  <c r="Q526">
        <f t="shared" si="72"/>
        <v>2012</v>
      </c>
      <c r="R526" t="str">
        <f t="shared" si="73"/>
        <v>Spring</v>
      </c>
      <c r="S526" t="str">
        <f t="shared" si="74"/>
        <v>Jan</v>
      </c>
      <c r="T526" t="str">
        <f t="shared" si="75"/>
        <v>Fri</v>
      </c>
      <c r="U526" t="str">
        <f t="shared" si="76"/>
        <v>Work</v>
      </c>
      <c r="V526" t="str">
        <f t="shared" si="77"/>
        <v>Clear</v>
      </c>
      <c r="W526">
        <f t="shared" si="78"/>
        <v>68.667835279999991</v>
      </c>
      <c r="X526">
        <f t="shared" si="79"/>
        <v>72.923078480000001</v>
      </c>
      <c r="Y526">
        <f t="shared" si="80"/>
        <v>12.575278000000001</v>
      </c>
      <c r="Z526">
        <f>VLOOKUP(E526,temp!$A$1:$C$13,3,FALSE)</f>
        <v>75.099999999999994</v>
      </c>
      <c r="AA526">
        <f>VLOOKUP(E526,temp!$A$1:$C$13,2,FALSE)</f>
        <v>70.2</v>
      </c>
    </row>
    <row r="527" spans="1:27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  <c r="Q527">
        <f t="shared" si="72"/>
        <v>2012</v>
      </c>
      <c r="R527" t="str">
        <f t="shared" si="73"/>
        <v>Spring</v>
      </c>
      <c r="S527" t="str">
        <f t="shared" si="74"/>
        <v>Jan</v>
      </c>
      <c r="T527" t="str">
        <f t="shared" si="75"/>
        <v>Sat</v>
      </c>
      <c r="U527" t="str">
        <f t="shared" si="76"/>
        <v>Weekend</v>
      </c>
      <c r="V527" t="str">
        <f t="shared" si="77"/>
        <v>Clear</v>
      </c>
      <c r="W527">
        <f t="shared" si="78"/>
        <v>75.194564720000002</v>
      </c>
      <c r="X527">
        <f t="shared" si="79"/>
        <v>79.086708680000001</v>
      </c>
      <c r="Y527">
        <f t="shared" si="80"/>
        <v>10.522942</v>
      </c>
      <c r="Z527">
        <f>VLOOKUP(E527,temp!$A$1:$C$13,3,FALSE)</f>
        <v>75.099999999999994</v>
      </c>
      <c r="AA527">
        <f>VLOOKUP(E527,temp!$A$1:$C$13,2,FALSE)</f>
        <v>70.2</v>
      </c>
    </row>
    <row r="528" spans="1:27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  <c r="Q528">
        <f t="shared" si="72"/>
        <v>2012</v>
      </c>
      <c r="R528" t="str">
        <f t="shared" si="73"/>
        <v>Spring</v>
      </c>
      <c r="S528" t="str">
        <f t="shared" si="74"/>
        <v>Jan</v>
      </c>
      <c r="T528" t="str">
        <f t="shared" si="75"/>
        <v>Sun</v>
      </c>
      <c r="U528" t="str">
        <f t="shared" si="76"/>
        <v>Weekend</v>
      </c>
      <c r="V528" t="str">
        <f t="shared" si="77"/>
        <v>Clear</v>
      </c>
      <c r="W528">
        <f t="shared" si="78"/>
        <v>76.870435279999995</v>
      </c>
      <c r="X528">
        <f t="shared" si="79"/>
        <v>80.93561468</v>
      </c>
      <c r="Y528">
        <f t="shared" si="80"/>
        <v>9.8255860000000013</v>
      </c>
      <c r="Z528">
        <f>VLOOKUP(E528,temp!$A$1:$C$13,3,FALSE)</f>
        <v>75.099999999999994</v>
      </c>
      <c r="AA528">
        <f>VLOOKUP(E528,temp!$A$1:$C$13,2,FALSE)</f>
        <v>70.2</v>
      </c>
    </row>
    <row r="529" spans="1:27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  <c r="Q529">
        <f t="shared" si="72"/>
        <v>2012</v>
      </c>
      <c r="R529" t="str">
        <f t="shared" si="73"/>
        <v>Spring</v>
      </c>
      <c r="S529" t="str">
        <f t="shared" si="74"/>
        <v>Jan</v>
      </c>
      <c r="T529" t="str">
        <f t="shared" si="75"/>
        <v>Mon</v>
      </c>
      <c r="U529" t="str">
        <f t="shared" si="76"/>
        <v>Work</v>
      </c>
      <c r="V529" t="str">
        <f t="shared" si="77"/>
        <v>Mist</v>
      </c>
      <c r="W529">
        <f t="shared" si="78"/>
        <v>76.252964719999994</v>
      </c>
      <c r="X529">
        <f t="shared" si="79"/>
        <v>80.47235083999999</v>
      </c>
      <c r="Y529">
        <f t="shared" si="80"/>
        <v>14.709058000000001</v>
      </c>
      <c r="Z529">
        <f>VLOOKUP(E529,temp!$A$1:$C$13,3,FALSE)</f>
        <v>75.099999999999994</v>
      </c>
      <c r="AA529">
        <f>VLOOKUP(E529,temp!$A$1:$C$13,2,FALSE)</f>
        <v>70.2</v>
      </c>
    </row>
    <row r="530" spans="1:27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  <c r="Q530">
        <f t="shared" si="72"/>
        <v>2012</v>
      </c>
      <c r="R530" t="str">
        <f t="shared" si="73"/>
        <v>Spring</v>
      </c>
      <c r="S530" t="str">
        <f t="shared" si="74"/>
        <v>Jan</v>
      </c>
      <c r="T530" t="str">
        <f t="shared" si="75"/>
        <v>Tue</v>
      </c>
      <c r="U530" t="str">
        <f t="shared" si="76"/>
        <v>Work</v>
      </c>
      <c r="V530" t="str">
        <f t="shared" si="77"/>
        <v>Mist</v>
      </c>
      <c r="W530">
        <f t="shared" si="78"/>
        <v>69.108764720000011</v>
      </c>
      <c r="X530">
        <f t="shared" si="79"/>
        <v>72.924665000000005</v>
      </c>
      <c r="Y530">
        <f t="shared" si="80"/>
        <v>15.160036</v>
      </c>
      <c r="Z530">
        <f>VLOOKUP(E530,temp!$A$1:$C$13,3,FALSE)</f>
        <v>75.099999999999994</v>
      </c>
      <c r="AA530">
        <f>VLOOKUP(E530,temp!$A$1:$C$13,2,FALSE)</f>
        <v>70.2</v>
      </c>
    </row>
    <row r="531" spans="1:27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  <c r="Q531">
        <f t="shared" si="72"/>
        <v>2012</v>
      </c>
      <c r="R531" t="str">
        <f t="shared" si="73"/>
        <v>Spring</v>
      </c>
      <c r="S531" t="str">
        <f t="shared" si="74"/>
        <v>Jan</v>
      </c>
      <c r="T531" t="str">
        <f t="shared" si="75"/>
        <v>Wed</v>
      </c>
      <c r="U531" t="str">
        <f t="shared" si="76"/>
        <v>Work</v>
      </c>
      <c r="V531" t="str">
        <f t="shared" si="77"/>
        <v>Clear</v>
      </c>
      <c r="W531">
        <f t="shared" si="78"/>
        <v>69.373364719999998</v>
      </c>
      <c r="X531">
        <f t="shared" si="79"/>
        <v>74.540718679999998</v>
      </c>
      <c r="Y531">
        <f t="shared" si="80"/>
        <v>23.656414000000002</v>
      </c>
      <c r="Z531">
        <f>VLOOKUP(E531,temp!$A$1:$C$13,3,FALSE)</f>
        <v>75.099999999999994</v>
      </c>
      <c r="AA531">
        <f>VLOOKUP(E531,temp!$A$1:$C$13,2,FALSE)</f>
        <v>70.2</v>
      </c>
    </row>
    <row r="532" spans="1:27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  <c r="Q532">
        <f t="shared" si="72"/>
        <v>2012</v>
      </c>
      <c r="R532" t="str">
        <f t="shared" si="73"/>
        <v>Spring</v>
      </c>
      <c r="S532" t="str">
        <f t="shared" si="74"/>
        <v>Jan</v>
      </c>
      <c r="T532" t="str">
        <f t="shared" si="75"/>
        <v>Thu</v>
      </c>
      <c r="U532" t="str">
        <f t="shared" si="76"/>
        <v>Work</v>
      </c>
      <c r="V532" t="str">
        <f t="shared" si="77"/>
        <v>Clear</v>
      </c>
      <c r="W532">
        <f t="shared" si="78"/>
        <v>68.579564719999993</v>
      </c>
      <c r="X532">
        <f t="shared" si="79"/>
        <v>76.159701320000011</v>
      </c>
      <c r="Y532">
        <f t="shared" si="80"/>
        <v>17.746378</v>
      </c>
      <c r="Z532">
        <f>VLOOKUP(E532,temp!$A$1:$C$13,3,FALSE)</f>
        <v>75.099999999999994</v>
      </c>
      <c r="AA532">
        <f>VLOOKUP(E532,temp!$A$1:$C$13,2,FALSE)</f>
        <v>70.2</v>
      </c>
    </row>
    <row r="533" spans="1:27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  <c r="Q533">
        <f t="shared" si="72"/>
        <v>2012</v>
      </c>
      <c r="R533" t="str">
        <f t="shared" si="73"/>
        <v>Spring</v>
      </c>
      <c r="S533" t="str">
        <f t="shared" si="74"/>
        <v>Jan</v>
      </c>
      <c r="T533" t="str">
        <f t="shared" si="75"/>
        <v>Fri</v>
      </c>
      <c r="U533" t="str">
        <f t="shared" si="76"/>
        <v>Work</v>
      </c>
      <c r="V533" t="str">
        <f t="shared" si="77"/>
        <v>Clear</v>
      </c>
      <c r="W533">
        <f t="shared" si="78"/>
        <v>67.60943528</v>
      </c>
      <c r="X533">
        <f t="shared" si="79"/>
        <v>73.153978159999994</v>
      </c>
      <c r="Y533">
        <f t="shared" si="80"/>
        <v>12.656722</v>
      </c>
      <c r="Z533">
        <f>VLOOKUP(E533,temp!$A$1:$C$13,3,FALSE)</f>
        <v>75.099999999999994</v>
      </c>
      <c r="AA533">
        <f>VLOOKUP(E533,temp!$A$1:$C$13,2,FALSE)</f>
        <v>70.2</v>
      </c>
    </row>
    <row r="534" spans="1:27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  <c r="Q534">
        <f t="shared" si="72"/>
        <v>2012</v>
      </c>
      <c r="R534" t="str">
        <f t="shared" si="73"/>
        <v>Spring</v>
      </c>
      <c r="S534" t="str">
        <f t="shared" si="74"/>
        <v>Jan</v>
      </c>
      <c r="T534" t="str">
        <f t="shared" si="75"/>
        <v>Sat</v>
      </c>
      <c r="U534" t="str">
        <f t="shared" si="76"/>
        <v>Weekend</v>
      </c>
      <c r="V534" t="str">
        <f t="shared" si="77"/>
        <v>Clear</v>
      </c>
      <c r="W534">
        <f t="shared" si="78"/>
        <v>66.815635279999995</v>
      </c>
      <c r="X534">
        <f t="shared" si="79"/>
        <v>72.538164319999993</v>
      </c>
      <c r="Y534">
        <f t="shared" si="80"/>
        <v>12.000022000000001</v>
      </c>
      <c r="Z534">
        <f>VLOOKUP(E534,temp!$A$1:$C$13,3,FALSE)</f>
        <v>75.099999999999994</v>
      </c>
      <c r="AA534">
        <f>VLOOKUP(E534,temp!$A$1:$C$13,2,FALSE)</f>
        <v>70.2</v>
      </c>
    </row>
    <row r="535" spans="1:27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  <c r="Q535">
        <f t="shared" si="72"/>
        <v>2012</v>
      </c>
      <c r="R535" t="str">
        <f t="shared" si="73"/>
        <v>Spring</v>
      </c>
      <c r="S535" t="str">
        <f t="shared" si="74"/>
        <v>Jan</v>
      </c>
      <c r="T535" t="str">
        <f t="shared" si="75"/>
        <v>Sun</v>
      </c>
      <c r="U535" t="str">
        <f t="shared" si="76"/>
        <v>Weekend</v>
      </c>
      <c r="V535" t="str">
        <f t="shared" si="77"/>
        <v>Clear</v>
      </c>
      <c r="W535">
        <f t="shared" si="78"/>
        <v>62.670199999999994</v>
      </c>
      <c r="X535">
        <f t="shared" si="79"/>
        <v>69.763829000000001</v>
      </c>
      <c r="Y535">
        <f t="shared" si="80"/>
        <v>10.563664000000001</v>
      </c>
      <c r="Z535">
        <f>VLOOKUP(E535,temp!$A$1:$C$13,3,FALSE)</f>
        <v>75.099999999999994</v>
      </c>
      <c r="AA535">
        <f>VLOOKUP(E535,temp!$A$1:$C$13,2,FALSE)</f>
        <v>70.2</v>
      </c>
    </row>
    <row r="536" spans="1:27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  <c r="Q536">
        <f t="shared" si="72"/>
        <v>2012</v>
      </c>
      <c r="R536" t="str">
        <f t="shared" si="73"/>
        <v>Spring</v>
      </c>
      <c r="S536" t="str">
        <f t="shared" si="74"/>
        <v>Jan</v>
      </c>
      <c r="T536" t="str">
        <f t="shared" si="75"/>
        <v>Mon</v>
      </c>
      <c r="U536" t="str">
        <f t="shared" si="76"/>
        <v>Work</v>
      </c>
      <c r="V536" t="str">
        <f t="shared" si="77"/>
        <v>Mist</v>
      </c>
      <c r="W536">
        <f t="shared" si="78"/>
        <v>60.112364719999995</v>
      </c>
      <c r="X536">
        <f t="shared" si="79"/>
        <v>66.45251768</v>
      </c>
      <c r="Y536">
        <f t="shared" si="80"/>
        <v>12.533236</v>
      </c>
      <c r="Z536">
        <f>VLOOKUP(E536,temp!$A$1:$C$13,3,FALSE)</f>
        <v>75.099999999999994</v>
      </c>
      <c r="AA536">
        <f>VLOOKUP(E536,temp!$A$1:$C$13,2,FALSE)</f>
        <v>70.2</v>
      </c>
    </row>
    <row r="537" spans="1:27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  <c r="Q537">
        <f t="shared" si="72"/>
        <v>2012</v>
      </c>
      <c r="R537" t="str">
        <f t="shared" si="73"/>
        <v>Spring</v>
      </c>
      <c r="S537" t="str">
        <f t="shared" si="74"/>
        <v>Jan</v>
      </c>
      <c r="T537" t="str">
        <f t="shared" si="75"/>
        <v>Tue</v>
      </c>
      <c r="U537" t="str">
        <f t="shared" si="76"/>
        <v>Work</v>
      </c>
      <c r="V537" t="str">
        <f t="shared" si="77"/>
        <v>Clear</v>
      </c>
      <c r="W537">
        <f t="shared" si="78"/>
        <v>72.813164719999989</v>
      </c>
      <c r="X537">
        <f t="shared" si="79"/>
        <v>79.858611679999996</v>
      </c>
      <c r="Y537">
        <f t="shared" si="80"/>
        <v>10.769122000000001</v>
      </c>
      <c r="Z537">
        <f>VLOOKUP(E537,temp!$A$1:$C$13,3,FALSE)</f>
        <v>75.099999999999994</v>
      </c>
      <c r="AA537">
        <f>VLOOKUP(E537,temp!$A$1:$C$13,2,FALSE)</f>
        <v>70.2</v>
      </c>
    </row>
    <row r="538" spans="1:27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  <c r="Q538">
        <f t="shared" si="72"/>
        <v>2012</v>
      </c>
      <c r="R538" t="str">
        <f t="shared" si="73"/>
        <v>Spring</v>
      </c>
      <c r="S538" t="str">
        <f t="shared" si="74"/>
        <v>Jan</v>
      </c>
      <c r="T538" t="str">
        <f t="shared" si="75"/>
        <v>Wed</v>
      </c>
      <c r="U538" t="str">
        <f t="shared" si="76"/>
        <v>Work</v>
      </c>
      <c r="V538" t="str">
        <f t="shared" si="77"/>
        <v>Clear</v>
      </c>
      <c r="W538">
        <f t="shared" si="78"/>
        <v>82.779799999999994</v>
      </c>
      <c r="X538">
        <f t="shared" si="79"/>
        <v>87.947789</v>
      </c>
      <c r="Y538">
        <f t="shared" si="80"/>
        <v>8.5115920000000003</v>
      </c>
      <c r="Z538">
        <f>VLOOKUP(E538,temp!$A$1:$C$13,3,FALSE)</f>
        <v>75.099999999999994</v>
      </c>
      <c r="AA538">
        <f>VLOOKUP(E538,temp!$A$1:$C$13,2,FALSE)</f>
        <v>70.2</v>
      </c>
    </row>
    <row r="539" spans="1:27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  <c r="Q539">
        <f t="shared" si="72"/>
        <v>2012</v>
      </c>
      <c r="R539" t="str">
        <f t="shared" si="73"/>
        <v>Summer</v>
      </c>
      <c r="S539" t="str">
        <f t="shared" si="74"/>
        <v>Jan</v>
      </c>
      <c r="T539" t="str">
        <f t="shared" si="75"/>
        <v>Thu</v>
      </c>
      <c r="U539" t="str">
        <f t="shared" si="76"/>
        <v>Work</v>
      </c>
      <c r="V539" t="str">
        <f t="shared" si="77"/>
        <v>Clear</v>
      </c>
      <c r="W539">
        <f t="shared" si="78"/>
        <v>85.249364720000003</v>
      </c>
      <c r="X539">
        <f t="shared" si="79"/>
        <v>91.800225680000011</v>
      </c>
      <c r="Y539">
        <f t="shared" si="80"/>
        <v>8.8399420000000006</v>
      </c>
      <c r="Z539">
        <f>VLOOKUP(E539,temp!$A$1:$C$13,3,FALSE)</f>
        <v>75.099999999999994</v>
      </c>
      <c r="AA539">
        <f>VLOOKUP(E539,temp!$A$1:$C$13,2,FALSE)</f>
        <v>70.2</v>
      </c>
    </row>
    <row r="540" spans="1:27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  <c r="Q540">
        <f t="shared" si="72"/>
        <v>2012</v>
      </c>
      <c r="R540" t="str">
        <f t="shared" si="73"/>
        <v>Summer</v>
      </c>
      <c r="S540" t="str">
        <f t="shared" si="74"/>
        <v>Jan</v>
      </c>
      <c r="T540" t="str">
        <f t="shared" si="75"/>
        <v>Fri</v>
      </c>
      <c r="U540" t="str">
        <f t="shared" si="76"/>
        <v>Work</v>
      </c>
      <c r="V540" t="str">
        <f t="shared" si="77"/>
        <v>Clear</v>
      </c>
      <c r="W540">
        <f t="shared" si="78"/>
        <v>82.250599999999991</v>
      </c>
      <c r="X540">
        <f t="shared" si="79"/>
        <v>88.331726840000002</v>
      </c>
      <c r="Y540">
        <f t="shared" si="80"/>
        <v>13.067572</v>
      </c>
      <c r="Z540">
        <f>VLOOKUP(E540,temp!$A$1:$C$13,3,FALSE)</f>
        <v>75.099999999999994</v>
      </c>
      <c r="AA540">
        <f>VLOOKUP(E540,temp!$A$1:$C$13,2,FALSE)</f>
        <v>70.2</v>
      </c>
    </row>
    <row r="541" spans="1:27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  <c r="Q541">
        <f t="shared" si="72"/>
        <v>2012</v>
      </c>
      <c r="R541" t="str">
        <f t="shared" si="73"/>
        <v>Summer</v>
      </c>
      <c r="S541" t="str">
        <f t="shared" si="74"/>
        <v>Jan</v>
      </c>
      <c r="T541" t="str">
        <f t="shared" si="75"/>
        <v>Sat</v>
      </c>
      <c r="U541" t="str">
        <f t="shared" si="76"/>
        <v>Weekend</v>
      </c>
      <c r="V541" t="str">
        <f t="shared" si="77"/>
        <v>Clear</v>
      </c>
      <c r="W541">
        <f t="shared" si="78"/>
        <v>77.399635279999984</v>
      </c>
      <c r="X541">
        <f t="shared" si="79"/>
        <v>79.626735679999996</v>
      </c>
      <c r="Y541">
        <f t="shared" si="80"/>
        <v>12.861585999999999</v>
      </c>
      <c r="Z541">
        <f>VLOOKUP(E541,temp!$A$1:$C$13,3,FALSE)</f>
        <v>75.099999999999994</v>
      </c>
      <c r="AA541">
        <f>VLOOKUP(E541,temp!$A$1:$C$13,2,FALSE)</f>
        <v>70.2</v>
      </c>
    </row>
    <row r="542" spans="1:27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  <c r="Q542">
        <f t="shared" si="72"/>
        <v>2012</v>
      </c>
      <c r="R542" t="str">
        <f t="shared" si="73"/>
        <v>Summer</v>
      </c>
      <c r="S542" t="str">
        <f t="shared" si="74"/>
        <v>Jan</v>
      </c>
      <c r="T542" t="str">
        <f t="shared" si="75"/>
        <v>Sun</v>
      </c>
      <c r="U542" t="str">
        <f t="shared" si="76"/>
        <v>Weekend</v>
      </c>
      <c r="V542" t="str">
        <f t="shared" si="77"/>
        <v>Clear</v>
      </c>
      <c r="W542">
        <f t="shared" si="78"/>
        <v>78.634364719999994</v>
      </c>
      <c r="X542">
        <f t="shared" si="79"/>
        <v>82.245958159999986</v>
      </c>
      <c r="Y542">
        <f t="shared" si="80"/>
        <v>10.604649999999999</v>
      </c>
      <c r="Z542">
        <f>VLOOKUP(E542,temp!$A$1:$C$13,3,FALSE)</f>
        <v>75.099999999999994</v>
      </c>
      <c r="AA542">
        <f>VLOOKUP(E542,temp!$A$1:$C$13,2,FALSE)</f>
        <v>70.2</v>
      </c>
    </row>
    <row r="543" spans="1:27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  <c r="Q543">
        <f t="shared" si="72"/>
        <v>2012</v>
      </c>
      <c r="R543" t="str">
        <f t="shared" si="73"/>
        <v>Summer</v>
      </c>
      <c r="S543" t="str">
        <f t="shared" si="74"/>
        <v>Jan</v>
      </c>
      <c r="T543" t="str">
        <f t="shared" si="75"/>
        <v>Mon</v>
      </c>
      <c r="U543" t="str">
        <f t="shared" si="76"/>
        <v>Work</v>
      </c>
      <c r="V543" t="str">
        <f t="shared" si="77"/>
        <v>Clear</v>
      </c>
      <c r="W543">
        <f t="shared" si="78"/>
        <v>75.723764719999991</v>
      </c>
      <c r="X543">
        <f t="shared" si="79"/>
        <v>79.779285679999987</v>
      </c>
      <c r="Y543">
        <f t="shared" si="80"/>
        <v>20.825278000000001</v>
      </c>
      <c r="Z543">
        <f>VLOOKUP(E543,temp!$A$1:$C$13,3,FALSE)</f>
        <v>75.099999999999994</v>
      </c>
      <c r="AA543">
        <f>VLOOKUP(E543,temp!$A$1:$C$13,2,FALSE)</f>
        <v>70.2</v>
      </c>
    </row>
    <row r="544" spans="1:27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  <c r="Q544">
        <f t="shared" si="72"/>
        <v>2012</v>
      </c>
      <c r="R544" t="str">
        <f t="shared" si="73"/>
        <v>Summer</v>
      </c>
      <c r="S544" t="str">
        <f t="shared" si="74"/>
        <v>Jan</v>
      </c>
      <c r="T544" t="str">
        <f t="shared" si="75"/>
        <v>Tue</v>
      </c>
      <c r="U544" t="str">
        <f t="shared" si="76"/>
        <v>Work</v>
      </c>
      <c r="V544" t="str">
        <f t="shared" si="77"/>
        <v>Clear</v>
      </c>
      <c r="W544">
        <f t="shared" si="78"/>
        <v>66.727364719999997</v>
      </c>
      <c r="X544">
        <f t="shared" si="79"/>
        <v>72.53767615999999</v>
      </c>
      <c r="Y544">
        <f t="shared" si="80"/>
        <v>23.944372000000001</v>
      </c>
      <c r="Z544">
        <f>VLOOKUP(E544,temp!$A$1:$C$13,3,FALSE)</f>
        <v>75.099999999999994</v>
      </c>
      <c r="AA544">
        <f>VLOOKUP(E544,temp!$A$1:$C$13,2,FALSE)</f>
        <v>70.2</v>
      </c>
    </row>
    <row r="545" spans="1:27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  <c r="Q545">
        <f t="shared" si="72"/>
        <v>2012</v>
      </c>
      <c r="R545" t="str">
        <f t="shared" si="73"/>
        <v>Summer</v>
      </c>
      <c r="S545" t="str">
        <f t="shared" si="74"/>
        <v>Jan</v>
      </c>
      <c r="T545" t="str">
        <f t="shared" si="75"/>
        <v>Wed</v>
      </c>
      <c r="U545" t="str">
        <f t="shared" si="76"/>
        <v>Work</v>
      </c>
      <c r="V545" t="str">
        <f t="shared" si="77"/>
        <v>Clear</v>
      </c>
      <c r="W545">
        <f t="shared" si="78"/>
        <v>73.7834</v>
      </c>
      <c r="X545">
        <f t="shared" si="79"/>
        <v>78.162255680000001</v>
      </c>
      <c r="Y545">
        <f t="shared" si="80"/>
        <v>18.937149999999999</v>
      </c>
      <c r="Z545">
        <f>VLOOKUP(E545,temp!$A$1:$C$13,3,FALSE)</f>
        <v>75.099999999999994</v>
      </c>
      <c r="AA545">
        <f>VLOOKUP(E545,temp!$A$1:$C$13,2,FALSE)</f>
        <v>70.2</v>
      </c>
    </row>
    <row r="546" spans="1:27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  <c r="Q546">
        <f t="shared" si="72"/>
        <v>2012</v>
      </c>
      <c r="R546" t="str">
        <f t="shared" si="73"/>
        <v>Summer</v>
      </c>
      <c r="S546" t="str">
        <f t="shared" si="74"/>
        <v>Jan</v>
      </c>
      <c r="T546" t="str">
        <f t="shared" si="75"/>
        <v>Thu</v>
      </c>
      <c r="U546" t="str">
        <f t="shared" si="76"/>
        <v>Work</v>
      </c>
      <c r="V546" t="str">
        <f t="shared" si="77"/>
        <v>Clear</v>
      </c>
      <c r="W546">
        <f t="shared" si="78"/>
        <v>79.251835279999995</v>
      </c>
      <c r="X546">
        <f t="shared" si="79"/>
        <v>82.399484479999984</v>
      </c>
      <c r="Y546">
        <f t="shared" si="80"/>
        <v>12.328899999999999</v>
      </c>
      <c r="Z546">
        <f>VLOOKUP(E546,temp!$A$1:$C$13,3,FALSE)</f>
        <v>75.099999999999994</v>
      </c>
      <c r="AA546">
        <f>VLOOKUP(E546,temp!$A$1:$C$13,2,FALSE)</f>
        <v>70.2</v>
      </c>
    </row>
    <row r="547" spans="1:27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  <c r="Q547">
        <f t="shared" si="72"/>
        <v>2012</v>
      </c>
      <c r="R547" t="str">
        <f t="shared" si="73"/>
        <v>Summer</v>
      </c>
      <c r="S547" t="str">
        <f t="shared" si="74"/>
        <v>Jan</v>
      </c>
      <c r="T547" t="str">
        <f t="shared" si="75"/>
        <v>Fri</v>
      </c>
      <c r="U547" t="str">
        <f t="shared" si="76"/>
        <v>Work</v>
      </c>
      <c r="V547" t="str">
        <f t="shared" si="77"/>
        <v>Clear</v>
      </c>
      <c r="W547">
        <f t="shared" si="78"/>
        <v>88.248235279999989</v>
      </c>
      <c r="X547">
        <f t="shared" si="79"/>
        <v>95.958250520000007</v>
      </c>
      <c r="Y547">
        <f t="shared" si="80"/>
        <v>11.917522</v>
      </c>
      <c r="Z547">
        <f>VLOOKUP(E547,temp!$A$1:$C$13,3,FALSE)</f>
        <v>75.099999999999994</v>
      </c>
      <c r="AA547">
        <f>VLOOKUP(E547,temp!$A$1:$C$13,2,FALSE)</f>
        <v>70.2</v>
      </c>
    </row>
    <row r="548" spans="1:27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  <c r="Q548">
        <f t="shared" si="72"/>
        <v>2012</v>
      </c>
      <c r="R548" t="str">
        <f t="shared" si="73"/>
        <v>Summer</v>
      </c>
      <c r="S548" t="str">
        <f t="shared" si="74"/>
        <v>Jan</v>
      </c>
      <c r="T548" t="str">
        <f t="shared" si="75"/>
        <v>Sat</v>
      </c>
      <c r="U548" t="str">
        <f t="shared" si="76"/>
        <v>Weekend</v>
      </c>
      <c r="V548" t="str">
        <f t="shared" si="77"/>
        <v>Clear</v>
      </c>
      <c r="W548">
        <f t="shared" si="78"/>
        <v>80.927599999999998</v>
      </c>
      <c r="X548">
        <f t="shared" si="79"/>
        <v>83.86347631999999</v>
      </c>
      <c r="Y548">
        <f t="shared" si="80"/>
        <v>11.630685999999999</v>
      </c>
      <c r="Z548">
        <f>VLOOKUP(E548,temp!$A$1:$C$13,3,FALSE)</f>
        <v>75.099999999999994</v>
      </c>
      <c r="AA548">
        <f>VLOOKUP(E548,temp!$A$1:$C$13,2,FALSE)</f>
        <v>70.2</v>
      </c>
    </row>
    <row r="549" spans="1:27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  <c r="Q549">
        <f t="shared" si="72"/>
        <v>2012</v>
      </c>
      <c r="R549" t="str">
        <f t="shared" si="73"/>
        <v>Summer</v>
      </c>
      <c r="S549" t="str">
        <f t="shared" si="74"/>
        <v>Jan</v>
      </c>
      <c r="T549" t="str">
        <f t="shared" si="75"/>
        <v>Sun</v>
      </c>
      <c r="U549" t="str">
        <f t="shared" si="76"/>
        <v>Weekend</v>
      </c>
      <c r="V549" t="str">
        <f t="shared" si="77"/>
        <v>Clear</v>
      </c>
      <c r="W549">
        <f t="shared" si="78"/>
        <v>86.307764719999994</v>
      </c>
      <c r="X549">
        <f t="shared" si="79"/>
        <v>91.566763159999994</v>
      </c>
      <c r="Y549">
        <f t="shared" si="80"/>
        <v>12.122914000000002</v>
      </c>
      <c r="Z549">
        <f>VLOOKUP(E549,temp!$A$1:$C$13,3,FALSE)</f>
        <v>79.599999999999994</v>
      </c>
      <c r="AA549">
        <f>VLOOKUP(E549,temp!$A$1:$C$13,2,FALSE)</f>
        <v>74.099999999999994</v>
      </c>
    </row>
    <row r="550" spans="1:27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  <c r="Q550">
        <f t="shared" si="72"/>
        <v>2012</v>
      </c>
      <c r="R550" t="str">
        <f t="shared" si="73"/>
        <v>Summer</v>
      </c>
      <c r="S550" t="str">
        <f t="shared" si="74"/>
        <v>Jan</v>
      </c>
      <c r="T550" t="str">
        <f t="shared" si="75"/>
        <v>Mon</v>
      </c>
      <c r="U550" t="str">
        <f t="shared" si="76"/>
        <v>Work</v>
      </c>
      <c r="V550" t="str">
        <f t="shared" si="77"/>
        <v>Clear</v>
      </c>
      <c r="W550">
        <f t="shared" si="78"/>
        <v>82.691635279999986</v>
      </c>
      <c r="X550">
        <f t="shared" si="79"/>
        <v>85.636717519999991</v>
      </c>
      <c r="Y550">
        <f t="shared" si="80"/>
        <v>13.887622</v>
      </c>
      <c r="Z550">
        <f>VLOOKUP(E550,temp!$A$1:$C$13,3,FALSE)</f>
        <v>79.599999999999994</v>
      </c>
      <c r="AA550">
        <f>VLOOKUP(E550,temp!$A$1:$C$13,2,FALSE)</f>
        <v>74.099999999999994</v>
      </c>
    </row>
    <row r="551" spans="1:27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  <c r="Q551">
        <f t="shared" si="72"/>
        <v>2012</v>
      </c>
      <c r="R551" t="str">
        <f t="shared" si="73"/>
        <v>Summer</v>
      </c>
      <c r="S551" t="str">
        <f t="shared" si="74"/>
        <v>Jan</v>
      </c>
      <c r="T551" t="str">
        <f t="shared" si="75"/>
        <v>Tue</v>
      </c>
      <c r="U551" t="str">
        <f t="shared" si="76"/>
        <v>Work</v>
      </c>
      <c r="V551" t="str">
        <f t="shared" si="77"/>
        <v>Clear</v>
      </c>
      <c r="W551">
        <f t="shared" si="78"/>
        <v>82.603364719999988</v>
      </c>
      <c r="X551">
        <f t="shared" si="79"/>
        <v>85.711405999999982</v>
      </c>
      <c r="Y551">
        <f t="shared" si="80"/>
        <v>9.3316419999999987</v>
      </c>
      <c r="Z551">
        <f>VLOOKUP(E551,temp!$A$1:$C$13,3,FALSE)</f>
        <v>79.599999999999994</v>
      </c>
      <c r="AA551">
        <f>VLOOKUP(E551,temp!$A$1:$C$13,2,FALSE)</f>
        <v>74.099999999999994</v>
      </c>
    </row>
    <row r="552" spans="1:27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  <c r="Q552">
        <f t="shared" si="72"/>
        <v>2012</v>
      </c>
      <c r="R552" t="str">
        <f t="shared" si="73"/>
        <v>Summer</v>
      </c>
      <c r="S552" t="str">
        <f t="shared" si="74"/>
        <v>Jan</v>
      </c>
      <c r="T552" t="str">
        <f t="shared" si="75"/>
        <v>Wed</v>
      </c>
      <c r="U552" t="str">
        <f t="shared" si="76"/>
        <v>Weekend</v>
      </c>
      <c r="V552" t="str">
        <f t="shared" si="77"/>
        <v>Clear</v>
      </c>
      <c r="W552">
        <f t="shared" si="78"/>
        <v>83.48543527999999</v>
      </c>
      <c r="X552">
        <f t="shared" si="79"/>
        <v>89.334407479999996</v>
      </c>
      <c r="Y552">
        <f t="shared" si="80"/>
        <v>9.906699999999999</v>
      </c>
      <c r="Z552">
        <f>VLOOKUP(E552,temp!$A$1:$C$13,3,FALSE)</f>
        <v>79.599999999999994</v>
      </c>
      <c r="AA552">
        <f>VLOOKUP(E552,temp!$A$1:$C$13,2,FALSE)</f>
        <v>74.099999999999994</v>
      </c>
    </row>
    <row r="553" spans="1:27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  <c r="Q553">
        <f t="shared" si="72"/>
        <v>2012</v>
      </c>
      <c r="R553" t="str">
        <f t="shared" si="73"/>
        <v>Summer</v>
      </c>
      <c r="S553" t="str">
        <f t="shared" si="74"/>
        <v>Jan</v>
      </c>
      <c r="T553" t="str">
        <f t="shared" si="75"/>
        <v>Thu</v>
      </c>
      <c r="U553" t="str">
        <f t="shared" si="76"/>
        <v>Work</v>
      </c>
      <c r="V553" t="str">
        <f t="shared" si="77"/>
        <v>Clear</v>
      </c>
      <c r="W553">
        <f t="shared" si="78"/>
        <v>87.542599999999993</v>
      </c>
      <c r="X553">
        <f t="shared" si="79"/>
        <v>92.877228680000002</v>
      </c>
      <c r="Y553">
        <f t="shared" si="80"/>
        <v>13.805914000000001</v>
      </c>
      <c r="Z553">
        <f>VLOOKUP(E553,temp!$A$1:$C$13,3,FALSE)</f>
        <v>79.599999999999994</v>
      </c>
      <c r="AA553">
        <f>VLOOKUP(E553,temp!$A$1:$C$13,2,FALSE)</f>
        <v>74.099999999999994</v>
      </c>
    </row>
    <row r="554" spans="1:27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  <c r="Q554">
        <f t="shared" si="72"/>
        <v>2012</v>
      </c>
      <c r="R554" t="str">
        <f t="shared" si="73"/>
        <v>Summer</v>
      </c>
      <c r="S554" t="str">
        <f t="shared" si="74"/>
        <v>Jan</v>
      </c>
      <c r="T554" t="str">
        <f t="shared" si="75"/>
        <v>Fri</v>
      </c>
      <c r="U554" t="str">
        <f t="shared" si="76"/>
        <v>Work</v>
      </c>
      <c r="V554" t="str">
        <f t="shared" si="77"/>
        <v>Clear</v>
      </c>
      <c r="W554">
        <f t="shared" si="78"/>
        <v>87.630764719999988</v>
      </c>
      <c r="X554">
        <f t="shared" si="79"/>
        <v>91.799127319999997</v>
      </c>
      <c r="Y554">
        <f t="shared" si="80"/>
        <v>10.645372</v>
      </c>
      <c r="Z554">
        <f>VLOOKUP(E554,temp!$A$1:$C$13,3,FALSE)</f>
        <v>79.599999999999994</v>
      </c>
      <c r="AA554">
        <f>VLOOKUP(E554,temp!$A$1:$C$13,2,FALSE)</f>
        <v>74.099999999999994</v>
      </c>
    </row>
    <row r="555" spans="1:27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  <c r="Q555">
        <f t="shared" si="72"/>
        <v>2012</v>
      </c>
      <c r="R555" t="str">
        <f t="shared" si="73"/>
        <v>Summer</v>
      </c>
      <c r="S555" t="str">
        <f t="shared" si="74"/>
        <v>Jan</v>
      </c>
      <c r="T555" t="str">
        <f t="shared" si="75"/>
        <v>Sat</v>
      </c>
      <c r="U555" t="str">
        <f t="shared" si="76"/>
        <v>Weekend</v>
      </c>
      <c r="V555" t="str">
        <f t="shared" si="77"/>
        <v>Clear</v>
      </c>
      <c r="W555">
        <f t="shared" si="78"/>
        <v>91.158835280000005</v>
      </c>
      <c r="X555">
        <f t="shared" si="79"/>
        <v>98.191582520000011</v>
      </c>
      <c r="Y555">
        <f t="shared" si="80"/>
        <v>11.794564000000001</v>
      </c>
      <c r="Z555">
        <f>VLOOKUP(E555,temp!$A$1:$C$13,3,FALSE)</f>
        <v>79.599999999999994</v>
      </c>
      <c r="AA555">
        <f>VLOOKUP(E555,temp!$A$1:$C$13,2,FALSE)</f>
        <v>74.099999999999994</v>
      </c>
    </row>
    <row r="556" spans="1:27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  <c r="Q556">
        <f t="shared" si="72"/>
        <v>2012</v>
      </c>
      <c r="R556" t="str">
        <f t="shared" si="73"/>
        <v>Summer</v>
      </c>
      <c r="S556" t="str">
        <f t="shared" si="74"/>
        <v>Jan</v>
      </c>
      <c r="T556" t="str">
        <f t="shared" si="75"/>
        <v>Sun</v>
      </c>
      <c r="U556" t="str">
        <f t="shared" si="76"/>
        <v>Weekend</v>
      </c>
      <c r="V556" t="str">
        <f t="shared" si="77"/>
        <v>Clear</v>
      </c>
      <c r="W556">
        <f t="shared" si="78"/>
        <v>87.01339999999999</v>
      </c>
      <c r="X556">
        <f t="shared" si="79"/>
        <v>96.41992784</v>
      </c>
      <c r="Y556">
        <f t="shared" si="80"/>
        <v>9.2915139999999994</v>
      </c>
      <c r="Z556">
        <f>VLOOKUP(E556,temp!$A$1:$C$13,3,FALSE)</f>
        <v>79.599999999999994</v>
      </c>
      <c r="AA556">
        <f>VLOOKUP(E556,temp!$A$1:$C$13,2,FALSE)</f>
        <v>74.099999999999994</v>
      </c>
    </row>
    <row r="557" spans="1:27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  <c r="Q557">
        <f t="shared" si="72"/>
        <v>2012</v>
      </c>
      <c r="R557" t="str">
        <f t="shared" si="73"/>
        <v>Summer</v>
      </c>
      <c r="S557" t="str">
        <f t="shared" si="74"/>
        <v>Jan</v>
      </c>
      <c r="T557" t="str">
        <f t="shared" si="75"/>
        <v>Mon</v>
      </c>
      <c r="U557" t="str">
        <f t="shared" si="76"/>
        <v>Work</v>
      </c>
      <c r="V557" t="str">
        <f t="shared" si="77"/>
        <v>Mist</v>
      </c>
      <c r="W557">
        <f t="shared" si="78"/>
        <v>75.194564720000002</v>
      </c>
      <c r="X557">
        <f t="shared" si="79"/>
        <v>79.780750159999997</v>
      </c>
      <c r="Y557">
        <f t="shared" si="80"/>
        <v>12.94435</v>
      </c>
      <c r="Z557">
        <f>VLOOKUP(E557,temp!$A$1:$C$13,3,FALSE)</f>
        <v>79.599999999999994</v>
      </c>
      <c r="AA557">
        <f>VLOOKUP(E557,temp!$A$1:$C$13,2,FALSE)</f>
        <v>74.099999999999994</v>
      </c>
    </row>
    <row r="558" spans="1:27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  <c r="Q558">
        <f t="shared" si="72"/>
        <v>2012</v>
      </c>
      <c r="R558" t="str">
        <f t="shared" si="73"/>
        <v>Summer</v>
      </c>
      <c r="S558" t="str">
        <f t="shared" si="74"/>
        <v>Jan</v>
      </c>
      <c r="T558" t="str">
        <f t="shared" si="75"/>
        <v>Tue</v>
      </c>
      <c r="U558" t="str">
        <f t="shared" si="76"/>
        <v>Work</v>
      </c>
      <c r="V558" t="str">
        <f t="shared" si="77"/>
        <v>Mist</v>
      </c>
      <c r="W558">
        <f t="shared" si="78"/>
        <v>76.252964719999994</v>
      </c>
      <c r="X558">
        <f t="shared" si="79"/>
        <v>81.091703840000008</v>
      </c>
      <c r="Y558">
        <f t="shared" si="80"/>
        <v>11.014642</v>
      </c>
      <c r="Z558">
        <f>VLOOKUP(E558,temp!$A$1:$C$13,3,FALSE)</f>
        <v>79.599999999999994</v>
      </c>
      <c r="AA558">
        <f>VLOOKUP(E558,temp!$A$1:$C$13,2,FALSE)</f>
        <v>74.099999999999994</v>
      </c>
    </row>
    <row r="559" spans="1:27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  <c r="Q559">
        <f t="shared" si="72"/>
        <v>2012</v>
      </c>
      <c r="R559" t="str">
        <f t="shared" si="73"/>
        <v>Summer</v>
      </c>
      <c r="S559" t="str">
        <f t="shared" si="74"/>
        <v>Jan</v>
      </c>
      <c r="T559" t="str">
        <f t="shared" si="75"/>
        <v>Wed</v>
      </c>
      <c r="U559" t="str">
        <f t="shared" si="76"/>
        <v>Work</v>
      </c>
      <c r="V559" t="str">
        <f t="shared" si="77"/>
        <v>Clear</v>
      </c>
      <c r="W559">
        <f t="shared" si="78"/>
        <v>75.812035280000003</v>
      </c>
      <c r="X559">
        <f t="shared" si="79"/>
        <v>79.31907283999999</v>
      </c>
      <c r="Y559">
        <f t="shared" si="80"/>
        <v>11.014378000000001</v>
      </c>
      <c r="Z559">
        <f>VLOOKUP(E559,temp!$A$1:$C$13,3,FALSE)</f>
        <v>79.599999999999994</v>
      </c>
      <c r="AA559">
        <f>VLOOKUP(E559,temp!$A$1:$C$13,2,FALSE)</f>
        <v>74.099999999999994</v>
      </c>
    </row>
    <row r="560" spans="1:27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  <c r="Q560">
        <f t="shared" si="72"/>
        <v>2012</v>
      </c>
      <c r="R560" t="str">
        <f t="shared" si="73"/>
        <v>Summer</v>
      </c>
      <c r="S560" t="str">
        <f t="shared" si="74"/>
        <v>Jan</v>
      </c>
      <c r="T560" t="str">
        <f t="shared" si="75"/>
        <v>Thu</v>
      </c>
      <c r="U560" t="str">
        <f t="shared" si="76"/>
        <v>Work</v>
      </c>
      <c r="V560" t="str">
        <f t="shared" si="77"/>
        <v>Clear</v>
      </c>
      <c r="W560">
        <f t="shared" si="78"/>
        <v>75.723764719999991</v>
      </c>
      <c r="X560">
        <f t="shared" si="79"/>
        <v>79.857513319999995</v>
      </c>
      <c r="Y560">
        <f t="shared" si="80"/>
        <v>10.687149999999999</v>
      </c>
      <c r="Z560">
        <f>VLOOKUP(E560,temp!$A$1:$C$13,3,FALSE)</f>
        <v>79.599999999999994</v>
      </c>
      <c r="AA560">
        <f>VLOOKUP(E560,temp!$A$1:$C$13,2,FALSE)</f>
        <v>74.099999999999994</v>
      </c>
    </row>
    <row r="561" spans="1:27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  <c r="Q561">
        <f t="shared" si="72"/>
        <v>2012</v>
      </c>
      <c r="R561" t="str">
        <f t="shared" si="73"/>
        <v>Summer</v>
      </c>
      <c r="S561" t="str">
        <f t="shared" si="74"/>
        <v>Jan</v>
      </c>
      <c r="T561" t="str">
        <f t="shared" si="75"/>
        <v>Fri</v>
      </c>
      <c r="U561" t="str">
        <f t="shared" si="76"/>
        <v>Work</v>
      </c>
      <c r="V561" t="str">
        <f t="shared" si="77"/>
        <v>Mist</v>
      </c>
      <c r="W561">
        <f t="shared" si="78"/>
        <v>77.399635279999984</v>
      </c>
      <c r="X561">
        <f t="shared" si="79"/>
        <v>81.474543319999995</v>
      </c>
      <c r="Y561">
        <f t="shared" si="80"/>
        <v>6.3361000000000001</v>
      </c>
      <c r="Z561">
        <f>VLOOKUP(E561,temp!$A$1:$C$13,3,FALSE)</f>
        <v>79.599999999999994</v>
      </c>
      <c r="AA561">
        <f>VLOOKUP(E561,temp!$A$1:$C$13,2,FALSE)</f>
        <v>74.099999999999994</v>
      </c>
    </row>
    <row r="562" spans="1:27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  <c r="Q562">
        <f t="shared" si="72"/>
        <v>2012</v>
      </c>
      <c r="R562" t="str">
        <f t="shared" si="73"/>
        <v>Summer</v>
      </c>
      <c r="S562" t="str">
        <f t="shared" si="74"/>
        <v>Jan</v>
      </c>
      <c r="T562" t="str">
        <f t="shared" si="75"/>
        <v>Sat</v>
      </c>
      <c r="U562" t="str">
        <f t="shared" si="76"/>
        <v>Weekend</v>
      </c>
      <c r="V562" t="str">
        <f t="shared" si="77"/>
        <v>Mist</v>
      </c>
      <c r="W562">
        <f t="shared" si="78"/>
        <v>74.400764719999998</v>
      </c>
      <c r="X562">
        <f t="shared" si="79"/>
        <v>81.243765679999996</v>
      </c>
      <c r="Y562">
        <f t="shared" si="80"/>
        <v>10.482813999999999</v>
      </c>
      <c r="Z562">
        <f>VLOOKUP(E562,temp!$A$1:$C$13,3,FALSE)</f>
        <v>79.599999999999994</v>
      </c>
      <c r="AA562">
        <f>VLOOKUP(E562,temp!$A$1:$C$13,2,FALSE)</f>
        <v>74.099999999999994</v>
      </c>
    </row>
    <row r="563" spans="1:27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  <c r="Q563">
        <f t="shared" si="72"/>
        <v>2012</v>
      </c>
      <c r="R563" t="str">
        <f t="shared" si="73"/>
        <v>Summer</v>
      </c>
      <c r="S563" t="str">
        <f t="shared" si="74"/>
        <v>Jan</v>
      </c>
      <c r="T563" t="str">
        <f t="shared" si="75"/>
        <v>Sun</v>
      </c>
      <c r="U563" t="str">
        <f t="shared" si="76"/>
        <v>Weekend</v>
      </c>
      <c r="V563" t="str">
        <f t="shared" si="77"/>
        <v>Clear</v>
      </c>
      <c r="W563">
        <f t="shared" si="78"/>
        <v>78.898964719999981</v>
      </c>
      <c r="X563">
        <f t="shared" si="79"/>
        <v>86.022119840000016</v>
      </c>
      <c r="Y563">
        <f t="shared" si="80"/>
        <v>12.000022000000001</v>
      </c>
      <c r="Z563">
        <f>VLOOKUP(E563,temp!$A$1:$C$13,3,FALSE)</f>
        <v>79.599999999999994</v>
      </c>
      <c r="AA563">
        <f>VLOOKUP(E563,temp!$A$1:$C$13,2,FALSE)</f>
        <v>74.099999999999994</v>
      </c>
    </row>
    <row r="564" spans="1:27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  <c r="Q564">
        <f t="shared" si="72"/>
        <v>2012</v>
      </c>
      <c r="R564" t="str">
        <f t="shared" si="73"/>
        <v>Summer</v>
      </c>
      <c r="S564" t="str">
        <f t="shared" si="74"/>
        <v>Jan</v>
      </c>
      <c r="T564" t="str">
        <f t="shared" si="75"/>
        <v>Mon</v>
      </c>
      <c r="U564" t="str">
        <f t="shared" si="76"/>
        <v>Work</v>
      </c>
      <c r="V564" t="str">
        <f t="shared" si="77"/>
        <v>Clear</v>
      </c>
      <c r="W564">
        <f t="shared" si="78"/>
        <v>80.751164719999991</v>
      </c>
      <c r="X564">
        <f t="shared" si="79"/>
        <v>88.332214999999991</v>
      </c>
      <c r="Y564">
        <f t="shared" si="80"/>
        <v>11.836342</v>
      </c>
      <c r="Z564">
        <f>VLOOKUP(E564,temp!$A$1:$C$13,3,FALSE)</f>
        <v>79.599999999999994</v>
      </c>
      <c r="AA564">
        <f>VLOOKUP(E564,temp!$A$1:$C$13,2,FALSE)</f>
        <v>74.099999999999994</v>
      </c>
    </row>
    <row r="565" spans="1:27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  <c r="Q565">
        <f t="shared" si="72"/>
        <v>2012</v>
      </c>
      <c r="R565" t="str">
        <f t="shared" si="73"/>
        <v>Summer</v>
      </c>
      <c r="S565" t="str">
        <f t="shared" si="74"/>
        <v>Jan</v>
      </c>
      <c r="T565" t="str">
        <f t="shared" si="75"/>
        <v>Tue</v>
      </c>
      <c r="U565" t="str">
        <f t="shared" si="76"/>
        <v>Work</v>
      </c>
      <c r="V565" t="str">
        <f t="shared" si="77"/>
        <v>Clear</v>
      </c>
      <c r="W565">
        <f t="shared" si="78"/>
        <v>86.572364719999996</v>
      </c>
      <c r="X565">
        <f t="shared" si="79"/>
        <v>92.183553320000001</v>
      </c>
      <c r="Y565">
        <f t="shared" si="80"/>
        <v>8.5523139999999991</v>
      </c>
      <c r="Z565">
        <f>VLOOKUP(E565,temp!$A$1:$C$13,3,FALSE)</f>
        <v>79.599999999999994</v>
      </c>
      <c r="AA565">
        <f>VLOOKUP(E565,temp!$A$1:$C$13,2,FALSE)</f>
        <v>74.099999999999994</v>
      </c>
    </row>
    <row r="566" spans="1:27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  <c r="Q566">
        <f t="shared" si="72"/>
        <v>2012</v>
      </c>
      <c r="R566" t="str">
        <f t="shared" si="73"/>
        <v>Summer</v>
      </c>
      <c r="S566" t="str">
        <f t="shared" si="74"/>
        <v>Jan</v>
      </c>
      <c r="T566" t="str">
        <f t="shared" si="75"/>
        <v>Wed</v>
      </c>
      <c r="U566" t="str">
        <f t="shared" si="76"/>
        <v>Work</v>
      </c>
      <c r="V566" t="str">
        <f t="shared" si="77"/>
        <v>Clear</v>
      </c>
      <c r="W566">
        <f t="shared" si="78"/>
        <v>83.926364719999981</v>
      </c>
      <c r="X566">
        <f t="shared" si="79"/>
        <v>90.950949319999992</v>
      </c>
      <c r="Y566">
        <f t="shared" si="80"/>
        <v>10.071172000000001</v>
      </c>
      <c r="Z566">
        <f>VLOOKUP(E566,temp!$A$1:$C$13,3,FALSE)</f>
        <v>79.599999999999994</v>
      </c>
      <c r="AA566">
        <f>VLOOKUP(E566,temp!$A$1:$C$13,2,FALSE)</f>
        <v>74.099999999999994</v>
      </c>
    </row>
    <row r="567" spans="1:27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  <c r="Q567">
        <f t="shared" si="72"/>
        <v>2012</v>
      </c>
      <c r="R567" t="str">
        <f t="shared" si="73"/>
        <v>Summer</v>
      </c>
      <c r="S567" t="str">
        <f t="shared" si="74"/>
        <v>Jan</v>
      </c>
      <c r="T567" t="str">
        <f t="shared" si="75"/>
        <v>Thu</v>
      </c>
      <c r="U567" t="str">
        <f t="shared" si="76"/>
        <v>Work</v>
      </c>
      <c r="V567" t="str">
        <f t="shared" si="77"/>
        <v>Clear</v>
      </c>
      <c r="W567">
        <f t="shared" si="78"/>
        <v>81.456799999999987</v>
      </c>
      <c r="X567">
        <f t="shared" si="79"/>
        <v>87.174909679999985</v>
      </c>
      <c r="Y567">
        <f t="shared" si="80"/>
        <v>11.918313999999999</v>
      </c>
      <c r="Z567">
        <f>VLOOKUP(E567,temp!$A$1:$C$13,3,FALSE)</f>
        <v>79.599999999999994</v>
      </c>
      <c r="AA567">
        <f>VLOOKUP(E567,temp!$A$1:$C$13,2,FALSE)</f>
        <v>74.099999999999994</v>
      </c>
    </row>
    <row r="568" spans="1:27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  <c r="Q568">
        <f t="shared" si="72"/>
        <v>2012</v>
      </c>
      <c r="R568" t="str">
        <f t="shared" si="73"/>
        <v>Summer</v>
      </c>
      <c r="S568" t="str">
        <f t="shared" si="74"/>
        <v>Jan</v>
      </c>
      <c r="T568" t="str">
        <f t="shared" si="75"/>
        <v>Fri</v>
      </c>
      <c r="U568" t="str">
        <f t="shared" si="76"/>
        <v>Work</v>
      </c>
      <c r="V568" t="str">
        <f t="shared" si="77"/>
        <v>Mist</v>
      </c>
      <c r="W568">
        <f t="shared" si="78"/>
        <v>70.431764720000004</v>
      </c>
      <c r="X568">
        <f t="shared" si="79"/>
        <v>74.773571000000004</v>
      </c>
      <c r="Y568">
        <f t="shared" si="80"/>
        <v>14.791822000000002</v>
      </c>
      <c r="Z568">
        <f>VLOOKUP(E568,temp!$A$1:$C$13,3,FALSE)</f>
        <v>79.599999999999994</v>
      </c>
      <c r="AA568">
        <f>VLOOKUP(E568,temp!$A$1:$C$13,2,FALSE)</f>
        <v>74.099999999999994</v>
      </c>
    </row>
    <row r="569" spans="1:27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  <c r="Q569">
        <f t="shared" si="72"/>
        <v>2012</v>
      </c>
      <c r="R569" t="str">
        <f t="shared" si="73"/>
        <v>Summer</v>
      </c>
      <c r="S569" t="str">
        <f t="shared" si="74"/>
        <v>Jan</v>
      </c>
      <c r="T569" t="str">
        <f t="shared" si="75"/>
        <v>Sat</v>
      </c>
      <c r="U569" t="str">
        <f t="shared" si="76"/>
        <v>Weekend</v>
      </c>
      <c r="V569" t="str">
        <f t="shared" si="77"/>
        <v>LightRain</v>
      </c>
      <c r="W569">
        <f t="shared" si="78"/>
        <v>63.02296471999999</v>
      </c>
      <c r="X569">
        <f t="shared" si="79"/>
        <v>67.071260479999978</v>
      </c>
      <c r="Y569">
        <f t="shared" si="80"/>
        <v>15.0778</v>
      </c>
      <c r="Z569">
        <f>VLOOKUP(E569,temp!$A$1:$C$13,3,FALSE)</f>
        <v>79.599999999999994</v>
      </c>
      <c r="AA569">
        <f>VLOOKUP(E569,temp!$A$1:$C$13,2,FALSE)</f>
        <v>74.099999999999994</v>
      </c>
    </row>
    <row r="570" spans="1:27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  <c r="Q570">
        <f t="shared" si="72"/>
        <v>2012</v>
      </c>
      <c r="R570" t="str">
        <f t="shared" si="73"/>
        <v>Summer</v>
      </c>
      <c r="S570" t="str">
        <f t="shared" si="74"/>
        <v>Jan</v>
      </c>
      <c r="T570" t="str">
        <f t="shared" si="75"/>
        <v>Sun</v>
      </c>
      <c r="U570" t="str">
        <f t="shared" si="76"/>
        <v>Weekend</v>
      </c>
      <c r="V570" t="str">
        <f t="shared" si="77"/>
        <v>Mist</v>
      </c>
      <c r="W570">
        <f t="shared" si="78"/>
        <v>70.608199999999982</v>
      </c>
      <c r="X570">
        <f t="shared" si="79"/>
        <v>76.006174999999999</v>
      </c>
      <c r="Y570">
        <f t="shared" si="80"/>
        <v>7.1987727999999995</v>
      </c>
      <c r="Z570">
        <f>VLOOKUP(E570,temp!$A$1:$C$13,3,FALSE)</f>
        <v>79.599999999999994</v>
      </c>
      <c r="AA570">
        <f>VLOOKUP(E570,temp!$A$1:$C$13,2,FALSE)</f>
        <v>74.099999999999994</v>
      </c>
    </row>
    <row r="571" spans="1:27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  <c r="Q571">
        <f t="shared" si="72"/>
        <v>2012</v>
      </c>
      <c r="R571" t="str">
        <f t="shared" si="73"/>
        <v>Summer</v>
      </c>
      <c r="S571" t="str">
        <f t="shared" si="74"/>
        <v>Jan</v>
      </c>
      <c r="T571" t="str">
        <f t="shared" si="75"/>
        <v>Mon</v>
      </c>
      <c r="U571" t="str">
        <f t="shared" si="76"/>
        <v>Work</v>
      </c>
      <c r="V571" t="str">
        <f t="shared" si="77"/>
        <v>Clear</v>
      </c>
      <c r="W571">
        <f t="shared" si="78"/>
        <v>78.45803527999999</v>
      </c>
      <c r="X571">
        <f t="shared" si="79"/>
        <v>84.169674679999986</v>
      </c>
      <c r="Y571">
        <f t="shared" si="80"/>
        <v>10.153078000000001</v>
      </c>
      <c r="Z571">
        <f>VLOOKUP(E571,temp!$A$1:$C$13,3,FALSE)</f>
        <v>79.599999999999994</v>
      </c>
      <c r="AA571">
        <f>VLOOKUP(E571,temp!$A$1:$C$13,2,FALSE)</f>
        <v>74.099999999999994</v>
      </c>
    </row>
    <row r="572" spans="1:27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  <c r="Q572">
        <f t="shared" si="72"/>
        <v>2012</v>
      </c>
      <c r="R572" t="str">
        <f t="shared" si="73"/>
        <v>Summer</v>
      </c>
      <c r="S572" t="str">
        <f t="shared" si="74"/>
        <v>Jan</v>
      </c>
      <c r="T572" t="str">
        <f t="shared" si="75"/>
        <v>Tue</v>
      </c>
      <c r="U572" t="str">
        <f t="shared" si="76"/>
        <v>Work</v>
      </c>
      <c r="V572" t="str">
        <f t="shared" si="77"/>
        <v>Clear</v>
      </c>
      <c r="W572">
        <f t="shared" si="78"/>
        <v>79.428164719999998</v>
      </c>
      <c r="X572">
        <f t="shared" si="79"/>
        <v>86.175157999999996</v>
      </c>
      <c r="Y572">
        <f t="shared" si="80"/>
        <v>14.955964</v>
      </c>
      <c r="Z572">
        <f>VLOOKUP(E572,temp!$A$1:$C$13,3,FALSE)</f>
        <v>79.599999999999994</v>
      </c>
      <c r="AA572">
        <f>VLOOKUP(E572,temp!$A$1:$C$13,2,FALSE)</f>
        <v>74.099999999999994</v>
      </c>
    </row>
    <row r="573" spans="1:27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  <c r="Q573">
        <f t="shared" si="72"/>
        <v>2012</v>
      </c>
      <c r="R573" t="str">
        <f t="shared" si="73"/>
        <v>Summer</v>
      </c>
      <c r="S573" t="str">
        <f t="shared" si="74"/>
        <v>Jan</v>
      </c>
      <c r="T573" t="str">
        <f t="shared" si="75"/>
        <v>Wed</v>
      </c>
      <c r="U573" t="str">
        <f t="shared" si="76"/>
        <v>Work</v>
      </c>
      <c r="V573" t="str">
        <f t="shared" si="77"/>
        <v>Clear</v>
      </c>
      <c r="W573">
        <f t="shared" si="78"/>
        <v>76.605835279999994</v>
      </c>
      <c r="X573">
        <f t="shared" si="79"/>
        <v>79.780750159999997</v>
      </c>
      <c r="Y573">
        <f t="shared" si="80"/>
        <v>11.876799999999999</v>
      </c>
      <c r="Z573">
        <f>VLOOKUP(E573,temp!$A$1:$C$13,3,FALSE)</f>
        <v>79.599999999999994</v>
      </c>
      <c r="AA573">
        <f>VLOOKUP(E573,temp!$A$1:$C$13,2,FALSE)</f>
        <v>74.099999999999994</v>
      </c>
    </row>
    <row r="574" spans="1:27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  <c r="Q574">
        <f t="shared" si="72"/>
        <v>2012</v>
      </c>
      <c r="R574" t="str">
        <f t="shared" si="73"/>
        <v>Summer</v>
      </c>
      <c r="S574" t="str">
        <f t="shared" si="74"/>
        <v>Jan</v>
      </c>
      <c r="T574" t="str">
        <f t="shared" si="75"/>
        <v>Thu</v>
      </c>
      <c r="U574" t="str">
        <f t="shared" si="76"/>
        <v>Work</v>
      </c>
      <c r="V574" t="str">
        <f t="shared" si="77"/>
        <v>Clear</v>
      </c>
      <c r="W574">
        <f t="shared" si="78"/>
        <v>82.162435280000011</v>
      </c>
      <c r="X574">
        <f t="shared" si="79"/>
        <v>90.179656520000009</v>
      </c>
      <c r="Y574">
        <f t="shared" si="80"/>
        <v>19.797657999999998</v>
      </c>
      <c r="Z574">
        <f>VLOOKUP(E574,temp!$A$1:$C$13,3,FALSE)</f>
        <v>79.599999999999994</v>
      </c>
      <c r="AA574">
        <f>VLOOKUP(E574,temp!$A$1:$C$13,2,FALSE)</f>
        <v>74.099999999999994</v>
      </c>
    </row>
    <row r="575" spans="1:27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  <c r="Q575">
        <f t="shared" si="72"/>
        <v>2012</v>
      </c>
      <c r="R575" t="str">
        <f t="shared" si="73"/>
        <v>Summer</v>
      </c>
      <c r="S575" t="str">
        <f t="shared" si="74"/>
        <v>Jan</v>
      </c>
      <c r="T575" t="str">
        <f t="shared" si="75"/>
        <v>Fri</v>
      </c>
      <c r="U575" t="str">
        <f t="shared" si="76"/>
        <v>Work</v>
      </c>
      <c r="V575" t="str">
        <f t="shared" si="77"/>
        <v>Clear</v>
      </c>
      <c r="W575">
        <f t="shared" si="78"/>
        <v>82.691635279999986</v>
      </c>
      <c r="X575">
        <f t="shared" si="79"/>
        <v>89.563842679999993</v>
      </c>
      <c r="Y575">
        <f t="shared" si="80"/>
        <v>11.097472</v>
      </c>
      <c r="Z575">
        <f>VLOOKUP(E575,temp!$A$1:$C$13,3,FALSE)</f>
        <v>79.599999999999994</v>
      </c>
      <c r="AA575">
        <f>VLOOKUP(E575,temp!$A$1:$C$13,2,FALSE)</f>
        <v>74.099999999999994</v>
      </c>
    </row>
    <row r="576" spans="1:27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  <c r="Q576">
        <f t="shared" si="72"/>
        <v>2012</v>
      </c>
      <c r="R576" t="str">
        <f t="shared" si="73"/>
        <v>Summer</v>
      </c>
      <c r="S576" t="str">
        <f t="shared" si="74"/>
        <v>Jan</v>
      </c>
      <c r="T576" t="str">
        <f t="shared" si="75"/>
        <v>Sat</v>
      </c>
      <c r="U576" t="str">
        <f t="shared" si="76"/>
        <v>Weekend</v>
      </c>
      <c r="V576" t="str">
        <f t="shared" si="77"/>
        <v>Clear</v>
      </c>
      <c r="W576">
        <f t="shared" si="78"/>
        <v>79.957364719999987</v>
      </c>
      <c r="X576">
        <f t="shared" si="79"/>
        <v>85.095592159999995</v>
      </c>
      <c r="Y576">
        <f t="shared" si="80"/>
        <v>11.3851</v>
      </c>
      <c r="Z576">
        <f>VLOOKUP(E576,temp!$A$1:$C$13,3,FALSE)</f>
        <v>79.599999999999994</v>
      </c>
      <c r="AA576">
        <f>VLOOKUP(E576,temp!$A$1:$C$13,2,FALSE)</f>
        <v>74.099999999999994</v>
      </c>
    </row>
    <row r="577" spans="1:27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  <c r="Q577">
        <f t="shared" si="72"/>
        <v>2012</v>
      </c>
      <c r="R577" t="str">
        <f t="shared" si="73"/>
        <v>Summer</v>
      </c>
      <c r="S577" t="str">
        <f t="shared" si="74"/>
        <v>Jan</v>
      </c>
      <c r="T577" t="str">
        <f t="shared" si="75"/>
        <v>Sun</v>
      </c>
      <c r="U577" t="str">
        <f t="shared" si="76"/>
        <v>Weekend</v>
      </c>
      <c r="V577" t="str">
        <f t="shared" si="77"/>
        <v>Clear</v>
      </c>
      <c r="W577">
        <f t="shared" si="78"/>
        <v>76.341235279999978</v>
      </c>
      <c r="X577">
        <f t="shared" si="79"/>
        <v>81.474543319999995</v>
      </c>
      <c r="Y577">
        <f t="shared" si="80"/>
        <v>12.246136</v>
      </c>
      <c r="Z577">
        <f>VLOOKUP(E577,temp!$A$1:$C$13,3,FALSE)</f>
        <v>79.599999999999994</v>
      </c>
      <c r="AA577">
        <f>VLOOKUP(E577,temp!$A$1:$C$13,2,FALSE)</f>
        <v>74.099999999999994</v>
      </c>
    </row>
    <row r="578" spans="1:27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  <c r="Q578">
        <f t="shared" si="72"/>
        <v>2012</v>
      </c>
      <c r="R578" t="str">
        <f t="shared" si="73"/>
        <v>Summer</v>
      </c>
      <c r="S578" t="str">
        <f t="shared" si="74"/>
        <v>Jan</v>
      </c>
      <c r="T578" t="str">
        <f t="shared" si="75"/>
        <v>Mon</v>
      </c>
      <c r="U578" t="str">
        <f t="shared" si="76"/>
        <v>Work</v>
      </c>
      <c r="V578" t="str">
        <f t="shared" si="77"/>
        <v>Clear</v>
      </c>
      <c r="W578">
        <f t="shared" si="78"/>
        <v>77.31136472</v>
      </c>
      <c r="X578">
        <f t="shared" si="79"/>
        <v>83.555813479999998</v>
      </c>
      <c r="Y578">
        <f t="shared" si="80"/>
        <v>11.138722</v>
      </c>
      <c r="Z578">
        <f>VLOOKUP(E578,temp!$A$1:$C$13,3,FALSE)</f>
        <v>79.599999999999994</v>
      </c>
      <c r="AA578">
        <f>VLOOKUP(E578,temp!$A$1:$C$13,2,FALSE)</f>
        <v>74.099999999999994</v>
      </c>
    </row>
    <row r="579" spans="1:27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  <c r="Q579">
        <f t="shared" ref="Q579:Q642" si="81">IF(D579=0,2011,2012)</f>
        <v>2012</v>
      </c>
      <c r="R579" t="str">
        <f t="shared" ref="R579:R642" si="82">IF(C579=1,"Winter",IF(C579=2,"Spring",IF(C579=3,"Summer","Fall")))</f>
        <v>Summer</v>
      </c>
      <c r="S579" t="str">
        <f t="shared" ref="S579:S642" si="83">TEXT(E579,"mmm")</f>
        <v>Jan</v>
      </c>
      <c r="T579" t="str">
        <f t="shared" ref="T579:T642" si="84">TEXT(B579,"ddd")</f>
        <v>Tue</v>
      </c>
      <c r="U579" t="str">
        <f t="shared" ref="U579:U642" si="85">IF(H579=1,"Work","Weekend")</f>
        <v>Work</v>
      </c>
      <c r="V579" t="str">
        <f t="shared" ref="V579:V642" si="86">IF(I579=1,"Clear",IF(I579=2,"Mist",IF(I579=3,"LightRain","HeavyRain")))</f>
        <v>Clear</v>
      </c>
      <c r="W579">
        <f t="shared" ref="W579:W642" si="87">(9/5)*((J579*(41+17.8)-17.8))+32</f>
        <v>75.459164720000004</v>
      </c>
      <c r="X579">
        <f t="shared" ref="X579:X642" si="88">(9/5)*((K579*(50+17.8)-17.8))+32</f>
        <v>80.859827840000008</v>
      </c>
      <c r="Y579">
        <f t="shared" ref="Y579:Y642" si="89">M579*(67-1)+1</f>
        <v>11.918049999999999</v>
      </c>
      <c r="Z579">
        <f>VLOOKUP(E579,temp!$A$1:$C$13,3,FALSE)</f>
        <v>79.599999999999994</v>
      </c>
      <c r="AA579">
        <f>VLOOKUP(E579,temp!$A$1:$C$13,2,FALSE)</f>
        <v>74.099999999999994</v>
      </c>
    </row>
    <row r="580" spans="1:27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  <c r="Q580">
        <f t="shared" si="81"/>
        <v>2012</v>
      </c>
      <c r="R580" t="str">
        <f t="shared" si="82"/>
        <v>Summer</v>
      </c>
      <c r="S580" t="str">
        <f t="shared" si="83"/>
        <v>Jan</v>
      </c>
      <c r="T580" t="str">
        <f t="shared" si="84"/>
        <v>Wed</v>
      </c>
      <c r="U580" t="str">
        <f t="shared" si="85"/>
        <v>Work</v>
      </c>
      <c r="V580" t="str">
        <f t="shared" si="86"/>
        <v>Clear</v>
      </c>
      <c r="W580">
        <f t="shared" si="87"/>
        <v>75.900199999999998</v>
      </c>
      <c r="X580">
        <f t="shared" si="88"/>
        <v>81.39826832</v>
      </c>
      <c r="Y580">
        <f t="shared" si="89"/>
        <v>10.317814</v>
      </c>
      <c r="Z580">
        <f>VLOOKUP(E580,temp!$A$1:$C$13,3,FALSE)</f>
        <v>78</v>
      </c>
      <c r="AA580">
        <f>VLOOKUP(E580,temp!$A$1:$C$13,2,FALSE)</f>
        <v>72.5</v>
      </c>
    </row>
    <row r="581" spans="1:27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  <c r="Q581">
        <f t="shared" si="81"/>
        <v>2012</v>
      </c>
      <c r="R581" t="str">
        <f t="shared" si="82"/>
        <v>Summer</v>
      </c>
      <c r="S581" t="str">
        <f t="shared" si="83"/>
        <v>Jan</v>
      </c>
      <c r="T581" t="str">
        <f t="shared" si="84"/>
        <v>Thu</v>
      </c>
      <c r="U581" t="str">
        <f t="shared" si="85"/>
        <v>Work</v>
      </c>
      <c r="V581" t="str">
        <f t="shared" si="86"/>
        <v>Clear</v>
      </c>
      <c r="W581">
        <f t="shared" si="87"/>
        <v>79.604599999999976</v>
      </c>
      <c r="X581">
        <f t="shared" si="88"/>
        <v>86.253019520000009</v>
      </c>
      <c r="Y581">
        <f t="shared" si="89"/>
        <v>9.5373640000000002</v>
      </c>
      <c r="Z581">
        <f>VLOOKUP(E581,temp!$A$1:$C$13,3,FALSE)</f>
        <v>78</v>
      </c>
      <c r="AA581">
        <f>VLOOKUP(E581,temp!$A$1:$C$13,2,FALSE)</f>
        <v>72.5</v>
      </c>
    </row>
    <row r="582" spans="1:27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  <c r="Q582">
        <f t="shared" si="81"/>
        <v>2012</v>
      </c>
      <c r="R582" t="str">
        <f t="shared" si="82"/>
        <v>Summer</v>
      </c>
      <c r="S582" t="str">
        <f t="shared" si="83"/>
        <v>Jan</v>
      </c>
      <c r="T582" t="str">
        <f t="shared" si="84"/>
        <v>Fri</v>
      </c>
      <c r="U582" t="str">
        <f t="shared" si="85"/>
        <v>Work</v>
      </c>
      <c r="V582" t="str">
        <f t="shared" si="86"/>
        <v>Mist</v>
      </c>
      <c r="W582">
        <f t="shared" si="87"/>
        <v>81.015764719999993</v>
      </c>
      <c r="X582">
        <f t="shared" si="88"/>
        <v>88.178688679999993</v>
      </c>
      <c r="Y582">
        <f t="shared" si="89"/>
        <v>15.242272000000002</v>
      </c>
      <c r="Z582">
        <f>VLOOKUP(E582,temp!$A$1:$C$13,3,FALSE)</f>
        <v>78</v>
      </c>
      <c r="AA582">
        <f>VLOOKUP(E582,temp!$A$1:$C$13,2,FALSE)</f>
        <v>72.5</v>
      </c>
    </row>
    <row r="583" spans="1:27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  <c r="Q583">
        <f t="shared" si="81"/>
        <v>2012</v>
      </c>
      <c r="R583" t="str">
        <f t="shared" si="82"/>
        <v>Summer</v>
      </c>
      <c r="S583" t="str">
        <f t="shared" si="83"/>
        <v>Jan</v>
      </c>
      <c r="T583" t="str">
        <f t="shared" si="84"/>
        <v>Sat</v>
      </c>
      <c r="U583" t="str">
        <f t="shared" si="85"/>
        <v>Weekend</v>
      </c>
      <c r="V583" t="str">
        <f t="shared" si="86"/>
        <v>Clear</v>
      </c>
      <c r="W583">
        <f t="shared" si="87"/>
        <v>83.926364719999981</v>
      </c>
      <c r="X583">
        <f t="shared" si="88"/>
        <v>91.644624679999993</v>
      </c>
      <c r="Y583">
        <f t="shared" si="89"/>
        <v>17.992228000000001</v>
      </c>
      <c r="Z583">
        <f>VLOOKUP(E583,temp!$A$1:$C$13,3,FALSE)</f>
        <v>78</v>
      </c>
      <c r="AA583">
        <f>VLOOKUP(E583,temp!$A$1:$C$13,2,FALSE)</f>
        <v>72.5</v>
      </c>
    </row>
    <row r="584" spans="1:27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  <c r="Q584">
        <f t="shared" si="81"/>
        <v>2012</v>
      </c>
      <c r="R584" t="str">
        <f t="shared" si="82"/>
        <v>Summer</v>
      </c>
      <c r="S584" t="str">
        <f t="shared" si="83"/>
        <v>Jan</v>
      </c>
      <c r="T584" t="str">
        <f t="shared" si="84"/>
        <v>Sun</v>
      </c>
      <c r="U584" t="str">
        <f t="shared" si="85"/>
        <v>Weekend</v>
      </c>
      <c r="V584" t="str">
        <f t="shared" si="86"/>
        <v>Clear</v>
      </c>
      <c r="W584">
        <f t="shared" si="87"/>
        <v>81.368635280000007</v>
      </c>
      <c r="X584">
        <f t="shared" si="88"/>
        <v>89.180881159999998</v>
      </c>
      <c r="Y584">
        <f t="shared" si="89"/>
        <v>20.167786</v>
      </c>
      <c r="Z584">
        <f>VLOOKUP(E584,temp!$A$1:$C$13,3,FALSE)</f>
        <v>78</v>
      </c>
      <c r="AA584">
        <f>VLOOKUP(E584,temp!$A$1:$C$13,2,FALSE)</f>
        <v>72.5</v>
      </c>
    </row>
    <row r="585" spans="1:27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  <c r="Q585">
        <f t="shared" si="81"/>
        <v>2012</v>
      </c>
      <c r="R585" t="str">
        <f t="shared" si="82"/>
        <v>Summer</v>
      </c>
      <c r="S585" t="str">
        <f t="shared" si="83"/>
        <v>Jan</v>
      </c>
      <c r="T585" t="str">
        <f t="shared" si="84"/>
        <v>Mon</v>
      </c>
      <c r="U585" t="str">
        <f t="shared" si="85"/>
        <v>Work</v>
      </c>
      <c r="V585" t="str">
        <f t="shared" si="86"/>
        <v>Mist</v>
      </c>
      <c r="W585">
        <f t="shared" si="87"/>
        <v>79.604599999999976</v>
      </c>
      <c r="X585">
        <f t="shared" si="88"/>
        <v>86.638421840000007</v>
      </c>
      <c r="Y585">
        <f t="shared" si="89"/>
        <v>9.5373640000000002</v>
      </c>
      <c r="Z585">
        <f>VLOOKUP(E585,temp!$A$1:$C$13,3,FALSE)</f>
        <v>78</v>
      </c>
      <c r="AA585">
        <f>VLOOKUP(E585,temp!$A$1:$C$13,2,FALSE)</f>
        <v>72.5</v>
      </c>
    </row>
    <row r="586" spans="1:27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  <c r="Q586">
        <f t="shared" si="81"/>
        <v>2012</v>
      </c>
      <c r="R586" t="str">
        <f t="shared" si="82"/>
        <v>Summer</v>
      </c>
      <c r="S586" t="str">
        <f t="shared" si="83"/>
        <v>Jan</v>
      </c>
      <c r="T586" t="str">
        <f t="shared" si="84"/>
        <v>Tue</v>
      </c>
      <c r="U586" t="str">
        <f t="shared" si="85"/>
        <v>Work</v>
      </c>
      <c r="V586" t="str">
        <f t="shared" si="86"/>
        <v>Mist</v>
      </c>
      <c r="W586">
        <f t="shared" si="87"/>
        <v>77.840564719999989</v>
      </c>
      <c r="X586">
        <f t="shared" si="88"/>
        <v>85.097666839999988</v>
      </c>
      <c r="Y586">
        <f t="shared" si="89"/>
        <v>8.7159279999999999</v>
      </c>
      <c r="Z586">
        <f>VLOOKUP(E586,temp!$A$1:$C$13,3,FALSE)</f>
        <v>78</v>
      </c>
      <c r="AA586">
        <f>VLOOKUP(E586,temp!$A$1:$C$13,2,FALSE)</f>
        <v>72.5</v>
      </c>
    </row>
    <row r="587" spans="1:27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  <c r="Q587">
        <f t="shared" si="81"/>
        <v>2012</v>
      </c>
      <c r="R587" t="str">
        <f t="shared" si="82"/>
        <v>Summer</v>
      </c>
      <c r="S587" t="str">
        <f t="shared" si="83"/>
        <v>Jan</v>
      </c>
      <c r="T587" t="str">
        <f t="shared" si="84"/>
        <v>Wed</v>
      </c>
      <c r="U587" t="str">
        <f t="shared" si="85"/>
        <v>Work</v>
      </c>
      <c r="V587" t="str">
        <f t="shared" si="86"/>
        <v>Mist</v>
      </c>
      <c r="W587">
        <f t="shared" si="87"/>
        <v>79.339999999999989</v>
      </c>
      <c r="X587">
        <f t="shared" si="88"/>
        <v>86.329782679999994</v>
      </c>
      <c r="Y587">
        <f t="shared" si="89"/>
        <v>8.3062000000000005</v>
      </c>
      <c r="Z587">
        <f>VLOOKUP(E587,temp!$A$1:$C$13,3,FALSE)</f>
        <v>78</v>
      </c>
      <c r="AA587">
        <f>VLOOKUP(E587,temp!$A$1:$C$13,2,FALSE)</f>
        <v>72.5</v>
      </c>
    </row>
    <row r="588" spans="1:27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  <c r="Q588">
        <f t="shared" si="81"/>
        <v>2012</v>
      </c>
      <c r="R588" t="str">
        <f t="shared" si="82"/>
        <v>Summer</v>
      </c>
      <c r="S588" t="str">
        <f t="shared" si="83"/>
        <v>Jan</v>
      </c>
      <c r="T588" t="str">
        <f t="shared" si="84"/>
        <v>Thu</v>
      </c>
      <c r="U588" t="str">
        <f t="shared" si="85"/>
        <v>Work</v>
      </c>
      <c r="V588" t="str">
        <f t="shared" si="86"/>
        <v>Clear</v>
      </c>
      <c r="W588">
        <f t="shared" si="87"/>
        <v>79.957364719999987</v>
      </c>
      <c r="X588">
        <f t="shared" si="88"/>
        <v>85.327956319999998</v>
      </c>
      <c r="Y588">
        <f t="shared" si="89"/>
        <v>11.3026</v>
      </c>
      <c r="Z588">
        <f>VLOOKUP(E588,temp!$A$1:$C$13,3,FALSE)</f>
        <v>78</v>
      </c>
      <c r="AA588">
        <f>VLOOKUP(E588,temp!$A$1:$C$13,2,FALSE)</f>
        <v>72.5</v>
      </c>
    </row>
    <row r="589" spans="1:27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  <c r="Q589">
        <f t="shared" si="81"/>
        <v>2012</v>
      </c>
      <c r="R589" t="str">
        <f t="shared" si="82"/>
        <v>Summer</v>
      </c>
      <c r="S589" t="str">
        <f t="shared" si="83"/>
        <v>Jan</v>
      </c>
      <c r="T589" t="str">
        <f t="shared" si="84"/>
        <v>Fri</v>
      </c>
      <c r="U589" t="str">
        <f t="shared" si="85"/>
        <v>Work</v>
      </c>
      <c r="V589" t="str">
        <f t="shared" si="86"/>
        <v>Mist</v>
      </c>
      <c r="W589">
        <f t="shared" si="87"/>
        <v>75.723764719999991</v>
      </c>
      <c r="X589">
        <f t="shared" si="88"/>
        <v>81.475641679999995</v>
      </c>
      <c r="Y589">
        <f t="shared" si="89"/>
        <v>16.761658000000001</v>
      </c>
      <c r="Z589">
        <f>VLOOKUP(E589,temp!$A$1:$C$13,3,FALSE)</f>
        <v>78</v>
      </c>
      <c r="AA589">
        <f>VLOOKUP(E589,temp!$A$1:$C$13,2,FALSE)</f>
        <v>72.5</v>
      </c>
    </row>
    <row r="590" spans="1:27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  <c r="Q590">
        <f t="shared" si="81"/>
        <v>2012</v>
      </c>
      <c r="R590" t="str">
        <f t="shared" si="82"/>
        <v>Summer</v>
      </c>
      <c r="S590" t="str">
        <f t="shared" si="83"/>
        <v>Jan</v>
      </c>
      <c r="T590" t="str">
        <f t="shared" si="84"/>
        <v>Sat</v>
      </c>
      <c r="U590" t="str">
        <f t="shared" si="85"/>
        <v>Weekend</v>
      </c>
      <c r="V590" t="str">
        <f t="shared" si="86"/>
        <v>Mist</v>
      </c>
      <c r="W590">
        <f t="shared" si="87"/>
        <v>73.254199999999997</v>
      </c>
      <c r="X590">
        <f t="shared" si="88"/>
        <v>77.854104680000006</v>
      </c>
      <c r="Y590">
        <f t="shared" si="89"/>
        <v>14.627613999999999</v>
      </c>
      <c r="Z590">
        <f>VLOOKUP(E590,temp!$A$1:$C$13,3,FALSE)</f>
        <v>78</v>
      </c>
      <c r="AA590">
        <f>VLOOKUP(E590,temp!$A$1:$C$13,2,FALSE)</f>
        <v>72.5</v>
      </c>
    </row>
    <row r="591" spans="1:27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  <c r="Q591">
        <f t="shared" si="81"/>
        <v>2012</v>
      </c>
      <c r="R591" t="str">
        <f t="shared" si="82"/>
        <v>Summer</v>
      </c>
      <c r="S591" t="str">
        <f t="shared" si="83"/>
        <v>Jan</v>
      </c>
      <c r="T591" t="str">
        <f t="shared" si="84"/>
        <v>Sun</v>
      </c>
      <c r="U591" t="str">
        <f t="shared" si="85"/>
        <v>Weekend</v>
      </c>
      <c r="V591" t="str">
        <f t="shared" si="86"/>
        <v>Clear</v>
      </c>
      <c r="W591">
        <f t="shared" si="87"/>
        <v>74.136164720000011</v>
      </c>
      <c r="X591">
        <f t="shared" si="88"/>
        <v>78.624421159999997</v>
      </c>
      <c r="Y591">
        <f t="shared" si="89"/>
        <v>9.0857919999999996</v>
      </c>
      <c r="Z591">
        <f>VLOOKUP(E591,temp!$A$1:$C$13,3,FALSE)</f>
        <v>78</v>
      </c>
      <c r="AA591">
        <f>VLOOKUP(E591,temp!$A$1:$C$13,2,FALSE)</f>
        <v>72.5</v>
      </c>
    </row>
    <row r="592" spans="1:27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  <c r="Q592">
        <f t="shared" si="81"/>
        <v>2012</v>
      </c>
      <c r="R592" t="str">
        <f t="shared" si="82"/>
        <v>Summer</v>
      </c>
      <c r="S592" t="str">
        <f t="shared" si="83"/>
        <v>Jan</v>
      </c>
      <c r="T592" t="str">
        <f t="shared" si="84"/>
        <v>Mon</v>
      </c>
      <c r="U592" t="str">
        <f t="shared" si="85"/>
        <v>Work</v>
      </c>
      <c r="V592" t="str">
        <f t="shared" si="86"/>
        <v>Clear</v>
      </c>
      <c r="W592">
        <f t="shared" si="87"/>
        <v>76.252964719999994</v>
      </c>
      <c r="X592">
        <f t="shared" si="88"/>
        <v>80.781478159999992</v>
      </c>
      <c r="Y592">
        <f t="shared" si="89"/>
        <v>9.9899920000000009</v>
      </c>
      <c r="Z592">
        <f>VLOOKUP(E592,temp!$A$1:$C$13,3,FALSE)</f>
        <v>78</v>
      </c>
      <c r="AA592">
        <f>VLOOKUP(E592,temp!$A$1:$C$13,2,FALSE)</f>
        <v>72.5</v>
      </c>
    </row>
    <row r="593" spans="1:27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  <c r="Q593">
        <f t="shared" si="81"/>
        <v>2012</v>
      </c>
      <c r="R593" t="str">
        <f t="shared" si="82"/>
        <v>Summer</v>
      </c>
      <c r="S593" t="str">
        <f t="shared" si="83"/>
        <v>Jan</v>
      </c>
      <c r="T593" t="str">
        <f t="shared" si="84"/>
        <v>Tue</v>
      </c>
      <c r="U593" t="str">
        <f t="shared" si="85"/>
        <v>Work</v>
      </c>
      <c r="V593" t="str">
        <f t="shared" si="86"/>
        <v>Clear</v>
      </c>
      <c r="W593">
        <f t="shared" si="87"/>
        <v>76.870435279999995</v>
      </c>
      <c r="X593">
        <f t="shared" si="88"/>
        <v>82.554109159999996</v>
      </c>
      <c r="Y593">
        <f t="shared" si="89"/>
        <v>12.164428000000001</v>
      </c>
      <c r="Z593">
        <f>VLOOKUP(E593,temp!$A$1:$C$13,3,FALSE)</f>
        <v>78</v>
      </c>
      <c r="AA593">
        <f>VLOOKUP(E593,temp!$A$1:$C$13,2,FALSE)</f>
        <v>72.5</v>
      </c>
    </row>
    <row r="594" spans="1:27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  <c r="Q594">
        <f t="shared" si="81"/>
        <v>2012</v>
      </c>
      <c r="R594" t="str">
        <f t="shared" si="82"/>
        <v>Summer</v>
      </c>
      <c r="S594" t="str">
        <f t="shared" si="83"/>
        <v>Jan</v>
      </c>
      <c r="T594" t="str">
        <f t="shared" si="84"/>
        <v>Wed</v>
      </c>
      <c r="U594" t="str">
        <f t="shared" si="85"/>
        <v>Work</v>
      </c>
      <c r="V594" t="str">
        <f t="shared" si="86"/>
        <v>Clear</v>
      </c>
      <c r="W594">
        <f t="shared" si="87"/>
        <v>74.753635279999997</v>
      </c>
      <c r="X594">
        <f t="shared" si="88"/>
        <v>79.778675480000004</v>
      </c>
      <c r="Y594">
        <f t="shared" si="89"/>
        <v>12.204886</v>
      </c>
      <c r="Z594">
        <f>VLOOKUP(E594,temp!$A$1:$C$13,3,FALSE)</f>
        <v>78</v>
      </c>
      <c r="AA594">
        <f>VLOOKUP(E594,temp!$A$1:$C$13,2,FALSE)</f>
        <v>72.5</v>
      </c>
    </row>
    <row r="595" spans="1:27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  <c r="Q595">
        <f t="shared" si="81"/>
        <v>2012</v>
      </c>
      <c r="R595" t="str">
        <f t="shared" si="82"/>
        <v>Summer</v>
      </c>
      <c r="S595" t="str">
        <f t="shared" si="83"/>
        <v>Jan</v>
      </c>
      <c r="T595" t="str">
        <f t="shared" si="84"/>
        <v>Thu</v>
      </c>
      <c r="U595" t="str">
        <f t="shared" si="85"/>
        <v>Work</v>
      </c>
      <c r="V595" t="str">
        <f t="shared" si="86"/>
        <v>Clear</v>
      </c>
      <c r="W595">
        <f t="shared" si="87"/>
        <v>76.076635280000005</v>
      </c>
      <c r="X595">
        <f t="shared" si="88"/>
        <v>79.858123519999992</v>
      </c>
      <c r="Y595">
        <f t="shared" si="89"/>
        <v>10.358536000000001</v>
      </c>
      <c r="Z595">
        <f>VLOOKUP(E595,temp!$A$1:$C$13,3,FALSE)</f>
        <v>78</v>
      </c>
      <c r="AA595">
        <f>VLOOKUP(E595,temp!$A$1:$C$13,2,FALSE)</f>
        <v>72.5</v>
      </c>
    </row>
    <row r="596" spans="1:27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  <c r="Q596">
        <f t="shared" si="81"/>
        <v>2012</v>
      </c>
      <c r="R596" t="str">
        <f t="shared" si="82"/>
        <v>Summer</v>
      </c>
      <c r="S596" t="str">
        <f t="shared" si="83"/>
        <v>Jan</v>
      </c>
      <c r="T596" t="str">
        <f t="shared" si="84"/>
        <v>Fri</v>
      </c>
      <c r="U596" t="str">
        <f t="shared" si="85"/>
        <v>Work</v>
      </c>
      <c r="V596" t="str">
        <f t="shared" si="86"/>
        <v>Clear</v>
      </c>
      <c r="W596">
        <f t="shared" si="87"/>
        <v>76.517564719999996</v>
      </c>
      <c r="X596">
        <f t="shared" si="88"/>
        <v>29.542495999999996</v>
      </c>
      <c r="Y596">
        <f t="shared" si="89"/>
        <v>16.269363999999999</v>
      </c>
      <c r="Z596">
        <f>VLOOKUP(E596,temp!$A$1:$C$13,3,FALSE)</f>
        <v>78</v>
      </c>
      <c r="AA596">
        <f>VLOOKUP(E596,temp!$A$1:$C$13,2,FALSE)</f>
        <v>72.5</v>
      </c>
    </row>
    <row r="597" spans="1:27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  <c r="Q597">
        <f t="shared" si="81"/>
        <v>2012</v>
      </c>
      <c r="R597" t="str">
        <f t="shared" si="82"/>
        <v>Summer</v>
      </c>
      <c r="S597" t="str">
        <f t="shared" si="83"/>
        <v>Jan</v>
      </c>
      <c r="T597" t="str">
        <f t="shared" si="84"/>
        <v>Sat</v>
      </c>
      <c r="U597" t="str">
        <f t="shared" si="85"/>
        <v>Weekend</v>
      </c>
      <c r="V597" t="str">
        <f t="shared" si="86"/>
        <v>Clear</v>
      </c>
      <c r="W597">
        <f t="shared" si="87"/>
        <v>71.754764719999997</v>
      </c>
      <c r="X597">
        <f t="shared" si="88"/>
        <v>75.389384839999991</v>
      </c>
      <c r="Y597">
        <f t="shared" si="89"/>
        <v>12.739222</v>
      </c>
      <c r="Z597">
        <f>VLOOKUP(E597,temp!$A$1:$C$13,3,FALSE)</f>
        <v>78</v>
      </c>
      <c r="AA597">
        <f>VLOOKUP(E597,temp!$A$1:$C$13,2,FALSE)</f>
        <v>72.5</v>
      </c>
    </row>
    <row r="598" spans="1:27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  <c r="Q598">
        <f t="shared" si="81"/>
        <v>2012</v>
      </c>
      <c r="R598" t="str">
        <f t="shared" si="82"/>
        <v>Summer</v>
      </c>
      <c r="S598" t="str">
        <f t="shared" si="83"/>
        <v>Jan</v>
      </c>
      <c r="T598" t="str">
        <f t="shared" si="84"/>
        <v>Sun</v>
      </c>
      <c r="U598" t="str">
        <f t="shared" si="85"/>
        <v>Weekend</v>
      </c>
      <c r="V598" t="str">
        <f t="shared" si="86"/>
        <v>Mist</v>
      </c>
      <c r="W598">
        <f t="shared" si="87"/>
        <v>67.25656472</v>
      </c>
      <c r="X598">
        <f t="shared" si="88"/>
        <v>73.617730160000008</v>
      </c>
      <c r="Y598">
        <f t="shared" si="89"/>
        <v>6.7057000000000002</v>
      </c>
      <c r="Z598">
        <f>VLOOKUP(E598,temp!$A$1:$C$13,3,FALSE)</f>
        <v>78</v>
      </c>
      <c r="AA598">
        <f>VLOOKUP(E598,temp!$A$1:$C$13,2,FALSE)</f>
        <v>72.5</v>
      </c>
    </row>
    <row r="599" spans="1:27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  <c r="Q599">
        <f t="shared" si="81"/>
        <v>2012</v>
      </c>
      <c r="R599" t="str">
        <f t="shared" si="82"/>
        <v>Summer</v>
      </c>
      <c r="S599" t="str">
        <f t="shared" si="83"/>
        <v>Jan</v>
      </c>
      <c r="T599" t="str">
        <f t="shared" si="84"/>
        <v>Mon</v>
      </c>
      <c r="U599" t="str">
        <f t="shared" si="85"/>
        <v>Work</v>
      </c>
      <c r="V599" t="str">
        <f t="shared" si="86"/>
        <v>Mist</v>
      </c>
      <c r="W599">
        <f t="shared" si="87"/>
        <v>67.25656472</v>
      </c>
      <c r="X599">
        <f t="shared" si="88"/>
        <v>72.691812679999998</v>
      </c>
      <c r="Y599">
        <f t="shared" si="89"/>
        <v>9.578614</v>
      </c>
      <c r="Z599">
        <f>VLOOKUP(E599,temp!$A$1:$C$13,3,FALSE)</f>
        <v>78</v>
      </c>
      <c r="AA599">
        <f>VLOOKUP(E599,temp!$A$1:$C$13,2,FALSE)</f>
        <v>72.5</v>
      </c>
    </row>
    <row r="600" spans="1:27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  <c r="Q600">
        <f t="shared" si="81"/>
        <v>2012</v>
      </c>
      <c r="R600" t="str">
        <f t="shared" si="82"/>
        <v>Summer</v>
      </c>
      <c r="S600" t="str">
        <f t="shared" si="83"/>
        <v>Jan</v>
      </c>
      <c r="T600" t="str">
        <f t="shared" si="84"/>
        <v>Tue</v>
      </c>
      <c r="U600" t="str">
        <f t="shared" si="85"/>
        <v>Work</v>
      </c>
      <c r="V600" t="str">
        <f t="shared" si="86"/>
        <v>Clear</v>
      </c>
      <c r="W600">
        <f t="shared" si="87"/>
        <v>68.667835279999991</v>
      </c>
      <c r="X600">
        <f t="shared" si="88"/>
        <v>73.309090999999995</v>
      </c>
      <c r="Y600">
        <f t="shared" si="89"/>
        <v>5.8028727999999994</v>
      </c>
      <c r="Z600">
        <f>VLOOKUP(E600,temp!$A$1:$C$13,3,FALSE)</f>
        <v>78</v>
      </c>
      <c r="AA600">
        <f>VLOOKUP(E600,temp!$A$1:$C$13,2,FALSE)</f>
        <v>72.5</v>
      </c>
    </row>
    <row r="601" spans="1:27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  <c r="Q601">
        <f t="shared" si="81"/>
        <v>2012</v>
      </c>
      <c r="R601" t="str">
        <f t="shared" si="82"/>
        <v>Summer</v>
      </c>
      <c r="S601" t="str">
        <f t="shared" si="83"/>
        <v>Jan</v>
      </c>
      <c r="T601" t="str">
        <f t="shared" si="84"/>
        <v>Wed</v>
      </c>
      <c r="U601" t="str">
        <f t="shared" si="85"/>
        <v>Work</v>
      </c>
      <c r="V601" t="str">
        <f t="shared" si="86"/>
        <v>Clear</v>
      </c>
      <c r="W601">
        <f t="shared" si="87"/>
        <v>70.608199999999982</v>
      </c>
      <c r="X601">
        <f t="shared" si="88"/>
        <v>75.851062159999998</v>
      </c>
      <c r="Y601">
        <f t="shared" si="89"/>
        <v>5.6386978000000001</v>
      </c>
      <c r="Z601">
        <f>VLOOKUP(E601,temp!$A$1:$C$13,3,FALSE)</f>
        <v>78</v>
      </c>
      <c r="AA601">
        <f>VLOOKUP(E601,temp!$A$1:$C$13,2,FALSE)</f>
        <v>72.5</v>
      </c>
    </row>
    <row r="602" spans="1:27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  <c r="Q602">
        <f t="shared" si="81"/>
        <v>2012</v>
      </c>
      <c r="R602" t="str">
        <f t="shared" si="82"/>
        <v>Summer</v>
      </c>
      <c r="S602" t="str">
        <f t="shared" si="83"/>
        <v>Jan</v>
      </c>
      <c r="T602" t="str">
        <f t="shared" si="84"/>
        <v>Thu</v>
      </c>
      <c r="U602" t="str">
        <f t="shared" si="85"/>
        <v>Work</v>
      </c>
      <c r="V602" t="str">
        <f t="shared" si="86"/>
        <v>Clear</v>
      </c>
      <c r="W602">
        <f t="shared" si="87"/>
        <v>73.606964719999993</v>
      </c>
      <c r="X602">
        <f t="shared" si="88"/>
        <v>77.700456320000001</v>
      </c>
      <c r="Y602">
        <f t="shared" si="89"/>
        <v>6.5833227999999995</v>
      </c>
      <c r="Z602">
        <f>VLOOKUP(E602,temp!$A$1:$C$13,3,FALSE)</f>
        <v>78</v>
      </c>
      <c r="AA602">
        <f>VLOOKUP(E602,temp!$A$1:$C$13,2,FALSE)</f>
        <v>72.5</v>
      </c>
    </row>
    <row r="603" spans="1:27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  <c r="Q603">
        <f t="shared" si="81"/>
        <v>2012</v>
      </c>
      <c r="R603" t="str">
        <f t="shared" si="82"/>
        <v>Summer</v>
      </c>
      <c r="S603" t="str">
        <f t="shared" si="83"/>
        <v>Jan</v>
      </c>
      <c r="T603" t="str">
        <f t="shared" si="84"/>
        <v>Fri</v>
      </c>
      <c r="U603" t="str">
        <f t="shared" si="85"/>
        <v>Work</v>
      </c>
      <c r="V603" t="str">
        <f t="shared" si="86"/>
        <v>Mist</v>
      </c>
      <c r="W603">
        <f t="shared" si="87"/>
        <v>74.312600000000003</v>
      </c>
      <c r="X603">
        <f t="shared" si="88"/>
        <v>78.932084000000003</v>
      </c>
      <c r="Y603">
        <f t="shared" si="89"/>
        <v>5.7616227999999996</v>
      </c>
      <c r="Z603">
        <f>VLOOKUP(E603,temp!$A$1:$C$13,3,FALSE)</f>
        <v>78</v>
      </c>
      <c r="AA603">
        <f>VLOOKUP(E603,temp!$A$1:$C$13,2,FALSE)</f>
        <v>72.5</v>
      </c>
    </row>
    <row r="604" spans="1:27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  <c r="Q604">
        <f t="shared" si="81"/>
        <v>2012</v>
      </c>
      <c r="R604" t="str">
        <f t="shared" si="82"/>
        <v>Summer</v>
      </c>
      <c r="S604" t="str">
        <f t="shared" si="83"/>
        <v>Jan</v>
      </c>
      <c r="T604" t="str">
        <f t="shared" si="84"/>
        <v>Sat</v>
      </c>
      <c r="U604" t="str">
        <f t="shared" si="85"/>
        <v>Weekend</v>
      </c>
      <c r="V604" t="str">
        <f t="shared" si="86"/>
        <v>Mist</v>
      </c>
      <c r="W604">
        <f t="shared" si="87"/>
        <v>69.990835279999999</v>
      </c>
      <c r="X604">
        <f t="shared" si="88"/>
        <v>75.465659840000001</v>
      </c>
      <c r="Y604">
        <f t="shared" si="89"/>
        <v>17.130928000000001</v>
      </c>
      <c r="Z604">
        <f>VLOOKUP(E604,temp!$A$1:$C$13,3,FALSE)</f>
        <v>78</v>
      </c>
      <c r="AA604">
        <f>VLOOKUP(E604,temp!$A$1:$C$13,2,FALSE)</f>
        <v>72.5</v>
      </c>
    </row>
    <row r="605" spans="1:27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  <c r="Q605">
        <f t="shared" si="81"/>
        <v>2012</v>
      </c>
      <c r="R605" t="str">
        <f t="shared" si="82"/>
        <v>Summer</v>
      </c>
      <c r="S605" t="str">
        <f t="shared" si="83"/>
        <v>Jan</v>
      </c>
      <c r="T605" t="str">
        <f t="shared" si="84"/>
        <v>Sun</v>
      </c>
      <c r="U605" t="str">
        <f t="shared" si="85"/>
        <v>Weekend</v>
      </c>
      <c r="V605" t="str">
        <f t="shared" si="86"/>
        <v>Mist</v>
      </c>
      <c r="W605">
        <f t="shared" si="87"/>
        <v>69.108764720000011</v>
      </c>
      <c r="X605">
        <f t="shared" si="88"/>
        <v>72.695351840000001</v>
      </c>
      <c r="Y605">
        <f t="shared" si="89"/>
        <v>16.104627999999998</v>
      </c>
      <c r="Z605">
        <f>VLOOKUP(E605,temp!$A$1:$C$13,3,FALSE)</f>
        <v>78</v>
      </c>
      <c r="AA605">
        <f>VLOOKUP(E605,temp!$A$1:$C$13,2,FALSE)</f>
        <v>72.5</v>
      </c>
    </row>
    <row r="606" spans="1:27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  <c r="Q606">
        <f t="shared" si="81"/>
        <v>2012</v>
      </c>
      <c r="R606" t="str">
        <f t="shared" si="82"/>
        <v>Summer</v>
      </c>
      <c r="S606" t="str">
        <f t="shared" si="83"/>
        <v>Jan</v>
      </c>
      <c r="T606" t="str">
        <f t="shared" si="84"/>
        <v>Mon</v>
      </c>
      <c r="U606" t="str">
        <f t="shared" si="85"/>
        <v>Work</v>
      </c>
      <c r="V606" t="str">
        <f t="shared" si="86"/>
        <v>Clear</v>
      </c>
      <c r="W606">
        <f t="shared" si="87"/>
        <v>74.400764719999998</v>
      </c>
      <c r="X606">
        <f t="shared" si="88"/>
        <v>79.858123519999992</v>
      </c>
      <c r="Y606">
        <f t="shared" si="89"/>
        <v>9.496378</v>
      </c>
      <c r="Z606">
        <f>VLOOKUP(E606,temp!$A$1:$C$13,3,FALSE)</f>
        <v>78</v>
      </c>
      <c r="AA606">
        <f>VLOOKUP(E606,temp!$A$1:$C$13,2,FALSE)</f>
        <v>72.5</v>
      </c>
    </row>
    <row r="607" spans="1:27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  <c r="Q607">
        <f t="shared" si="81"/>
        <v>2012</v>
      </c>
      <c r="R607" t="str">
        <f t="shared" si="82"/>
        <v>Summer</v>
      </c>
      <c r="S607" t="str">
        <f t="shared" si="83"/>
        <v>Jan</v>
      </c>
      <c r="T607" t="str">
        <f t="shared" si="84"/>
        <v>Tue</v>
      </c>
      <c r="U607" t="str">
        <f t="shared" si="85"/>
        <v>Work</v>
      </c>
      <c r="V607" t="str">
        <f t="shared" si="86"/>
        <v>Clear</v>
      </c>
      <c r="W607">
        <f t="shared" si="87"/>
        <v>77.046764719999999</v>
      </c>
      <c r="X607">
        <f t="shared" si="88"/>
        <v>81.244742000000002</v>
      </c>
      <c r="Y607">
        <f t="shared" si="89"/>
        <v>13.601050000000001</v>
      </c>
      <c r="Z607">
        <f>VLOOKUP(E607,temp!$A$1:$C$13,3,FALSE)</f>
        <v>78</v>
      </c>
      <c r="AA607">
        <f>VLOOKUP(E607,temp!$A$1:$C$13,2,FALSE)</f>
        <v>72.5</v>
      </c>
    </row>
    <row r="608" spans="1:27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  <c r="Q608">
        <f t="shared" si="81"/>
        <v>2012</v>
      </c>
      <c r="R608" t="str">
        <f t="shared" si="82"/>
        <v>Summer</v>
      </c>
      <c r="S608" t="str">
        <f t="shared" si="83"/>
        <v>Jan</v>
      </c>
      <c r="T608" t="str">
        <f t="shared" si="84"/>
        <v>Wed</v>
      </c>
      <c r="U608" t="str">
        <f t="shared" si="85"/>
        <v>Work</v>
      </c>
      <c r="V608" t="str">
        <f t="shared" si="86"/>
        <v>Clear</v>
      </c>
      <c r="W608">
        <f t="shared" si="87"/>
        <v>72.460399999999993</v>
      </c>
      <c r="X608">
        <f t="shared" si="88"/>
        <v>77.544855319999996</v>
      </c>
      <c r="Y608">
        <f t="shared" si="89"/>
        <v>8.4290920000000007</v>
      </c>
      <c r="Z608">
        <f>VLOOKUP(E608,temp!$A$1:$C$13,3,FALSE)</f>
        <v>78</v>
      </c>
      <c r="AA608">
        <f>VLOOKUP(E608,temp!$A$1:$C$13,2,FALSE)</f>
        <v>72.5</v>
      </c>
    </row>
    <row r="609" spans="1:27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  <c r="Q609">
        <f t="shared" si="81"/>
        <v>2012</v>
      </c>
      <c r="R609" t="str">
        <f t="shared" si="82"/>
        <v>Summer</v>
      </c>
      <c r="S609" t="str">
        <f t="shared" si="83"/>
        <v>Jan</v>
      </c>
      <c r="T609" t="str">
        <f t="shared" si="84"/>
        <v>Thu</v>
      </c>
      <c r="U609" t="str">
        <f t="shared" si="85"/>
        <v>Work</v>
      </c>
      <c r="V609" t="str">
        <f t="shared" si="86"/>
        <v>Clear</v>
      </c>
      <c r="W609">
        <f t="shared" si="87"/>
        <v>74.753635279999997</v>
      </c>
      <c r="X609">
        <f t="shared" si="88"/>
        <v>79.625149160000007</v>
      </c>
      <c r="Y609">
        <f t="shared" si="89"/>
        <v>6.0897021999999996</v>
      </c>
      <c r="Z609">
        <f>VLOOKUP(E609,temp!$A$1:$C$13,3,FALSE)</f>
        <v>78</v>
      </c>
      <c r="AA609">
        <f>VLOOKUP(E609,temp!$A$1:$C$13,2,FALSE)</f>
        <v>72.5</v>
      </c>
    </row>
    <row r="610" spans="1:27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  <c r="Q610">
        <f t="shared" si="81"/>
        <v>2012</v>
      </c>
      <c r="R610" t="str">
        <f t="shared" si="82"/>
        <v>Summer</v>
      </c>
      <c r="S610" t="str">
        <f t="shared" si="83"/>
        <v>Jan</v>
      </c>
      <c r="T610" t="str">
        <f t="shared" si="84"/>
        <v>Fri</v>
      </c>
      <c r="U610" t="str">
        <f t="shared" si="85"/>
        <v>Work</v>
      </c>
      <c r="V610" t="str">
        <f t="shared" si="86"/>
        <v>Clear</v>
      </c>
      <c r="W610">
        <f t="shared" si="87"/>
        <v>80.839435280000004</v>
      </c>
      <c r="X610">
        <f t="shared" si="88"/>
        <v>84.094376000000011</v>
      </c>
      <c r="Y610">
        <f t="shared" si="89"/>
        <v>12.123177999999999</v>
      </c>
      <c r="Z610">
        <f>VLOOKUP(E610,temp!$A$1:$C$13,3,FALSE)</f>
        <v>78</v>
      </c>
      <c r="AA610">
        <f>VLOOKUP(E610,temp!$A$1:$C$13,2,FALSE)</f>
        <v>72.5</v>
      </c>
    </row>
    <row r="611" spans="1:27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  <c r="Q611">
        <f t="shared" si="81"/>
        <v>2012</v>
      </c>
      <c r="R611" t="str">
        <f t="shared" si="82"/>
        <v>Summer</v>
      </c>
      <c r="S611" t="str">
        <f t="shared" si="83"/>
        <v>Jan</v>
      </c>
      <c r="T611" t="str">
        <f t="shared" si="84"/>
        <v>Sat</v>
      </c>
      <c r="U611" t="str">
        <f t="shared" si="85"/>
        <v>Weekend</v>
      </c>
      <c r="V611" t="str">
        <f t="shared" si="86"/>
        <v>Mist</v>
      </c>
      <c r="W611">
        <f t="shared" si="87"/>
        <v>79.692764719999985</v>
      </c>
      <c r="X611">
        <f t="shared" si="88"/>
        <v>85.711894159999986</v>
      </c>
      <c r="Y611">
        <f t="shared" si="89"/>
        <v>8.4703419999999987</v>
      </c>
      <c r="Z611">
        <f>VLOOKUP(E611,temp!$A$1:$C$13,3,FALSE)</f>
        <v>70.3</v>
      </c>
      <c r="AA611">
        <f>VLOOKUP(E611,temp!$A$1:$C$13,2,FALSE)</f>
        <v>65.2</v>
      </c>
    </row>
    <row r="612" spans="1:27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  <c r="Q612">
        <f t="shared" si="81"/>
        <v>2012</v>
      </c>
      <c r="R612" t="str">
        <f t="shared" si="82"/>
        <v>Summer</v>
      </c>
      <c r="S612" t="str">
        <f t="shared" si="83"/>
        <v>Jan</v>
      </c>
      <c r="T612" t="str">
        <f t="shared" si="84"/>
        <v>Sun</v>
      </c>
      <c r="U612" t="str">
        <f t="shared" si="85"/>
        <v>Weekend</v>
      </c>
      <c r="V612" t="str">
        <f t="shared" si="86"/>
        <v>Mist</v>
      </c>
      <c r="W612">
        <f t="shared" si="87"/>
        <v>73.695235279999991</v>
      </c>
      <c r="X612">
        <f t="shared" si="88"/>
        <v>79.163960000000003</v>
      </c>
      <c r="Y612">
        <f t="shared" si="89"/>
        <v>5.2286728</v>
      </c>
      <c r="Z612">
        <f>VLOOKUP(E612,temp!$A$1:$C$13,3,FALSE)</f>
        <v>70.3</v>
      </c>
      <c r="AA612">
        <f>VLOOKUP(E612,temp!$A$1:$C$13,2,FALSE)</f>
        <v>65.2</v>
      </c>
    </row>
    <row r="613" spans="1:27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  <c r="Q613">
        <f t="shared" si="81"/>
        <v>2012</v>
      </c>
      <c r="R613" t="str">
        <f t="shared" si="82"/>
        <v>Summer</v>
      </c>
      <c r="S613" t="str">
        <f t="shared" si="83"/>
        <v>Jan</v>
      </c>
      <c r="T613" t="str">
        <f t="shared" si="84"/>
        <v>Mon</v>
      </c>
      <c r="U613" t="str">
        <f t="shared" si="85"/>
        <v>Weekend</v>
      </c>
      <c r="V613" t="str">
        <f t="shared" si="86"/>
        <v>Clear</v>
      </c>
      <c r="W613">
        <f t="shared" si="87"/>
        <v>74.841800000000006</v>
      </c>
      <c r="X613">
        <f t="shared" si="88"/>
        <v>80.705203159999996</v>
      </c>
      <c r="Y613">
        <f t="shared" si="89"/>
        <v>10.973986</v>
      </c>
      <c r="Z613">
        <f>VLOOKUP(E613,temp!$A$1:$C$13,3,FALSE)</f>
        <v>70.3</v>
      </c>
      <c r="AA613">
        <f>VLOOKUP(E613,temp!$A$1:$C$13,2,FALSE)</f>
        <v>65.2</v>
      </c>
    </row>
    <row r="614" spans="1:27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  <c r="Q614">
        <f t="shared" si="81"/>
        <v>2012</v>
      </c>
      <c r="R614" t="str">
        <f t="shared" si="82"/>
        <v>Summer</v>
      </c>
      <c r="S614" t="str">
        <f t="shared" si="83"/>
        <v>Jan</v>
      </c>
      <c r="T614" t="str">
        <f t="shared" si="84"/>
        <v>Tue</v>
      </c>
      <c r="U614" t="str">
        <f t="shared" si="85"/>
        <v>Work</v>
      </c>
      <c r="V614" t="str">
        <f t="shared" si="86"/>
        <v>Clear</v>
      </c>
      <c r="W614">
        <f t="shared" si="87"/>
        <v>76.782164719999997</v>
      </c>
      <c r="X614">
        <f t="shared" si="88"/>
        <v>83.787811520000005</v>
      </c>
      <c r="Y614">
        <f t="shared" si="89"/>
        <v>16.597186000000001</v>
      </c>
      <c r="Z614">
        <f>VLOOKUP(E614,temp!$A$1:$C$13,3,FALSE)</f>
        <v>70.3</v>
      </c>
      <c r="AA614">
        <f>VLOOKUP(E614,temp!$A$1:$C$13,2,FALSE)</f>
        <v>65.2</v>
      </c>
    </row>
    <row r="615" spans="1:27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  <c r="Q615">
        <f t="shared" si="81"/>
        <v>2012</v>
      </c>
      <c r="R615" t="str">
        <f t="shared" si="82"/>
        <v>Summer</v>
      </c>
      <c r="S615" t="str">
        <f t="shared" si="83"/>
        <v>Jan</v>
      </c>
      <c r="T615" t="str">
        <f t="shared" si="84"/>
        <v>Wed</v>
      </c>
      <c r="U615" t="str">
        <f t="shared" si="85"/>
        <v>Work</v>
      </c>
      <c r="V615" t="str">
        <f t="shared" si="86"/>
        <v>Clear</v>
      </c>
      <c r="W615">
        <f t="shared" si="87"/>
        <v>77.928835279999987</v>
      </c>
      <c r="X615">
        <f t="shared" si="88"/>
        <v>86.484285319999998</v>
      </c>
      <c r="Y615">
        <f t="shared" si="89"/>
        <v>13.395328000000001</v>
      </c>
      <c r="Z615">
        <f>VLOOKUP(E615,temp!$A$1:$C$13,3,FALSE)</f>
        <v>70.3</v>
      </c>
      <c r="AA615">
        <f>VLOOKUP(E615,temp!$A$1:$C$13,2,FALSE)</f>
        <v>65.2</v>
      </c>
    </row>
    <row r="616" spans="1:27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  <c r="Q616">
        <f t="shared" si="81"/>
        <v>2012</v>
      </c>
      <c r="R616" t="str">
        <f t="shared" si="82"/>
        <v>Summer</v>
      </c>
      <c r="S616" t="str">
        <f t="shared" si="83"/>
        <v>Jan</v>
      </c>
      <c r="T616" t="str">
        <f t="shared" si="84"/>
        <v>Thu</v>
      </c>
      <c r="U616" t="str">
        <f t="shared" si="85"/>
        <v>Work</v>
      </c>
      <c r="V616" t="str">
        <f t="shared" si="86"/>
        <v>Mist</v>
      </c>
      <c r="W616">
        <f t="shared" si="87"/>
        <v>73.695235279999991</v>
      </c>
      <c r="X616">
        <f t="shared" si="88"/>
        <v>79.936351160000001</v>
      </c>
      <c r="Y616">
        <f t="shared" si="89"/>
        <v>10.399785999999999</v>
      </c>
      <c r="Z616">
        <f>VLOOKUP(E616,temp!$A$1:$C$13,3,FALSE)</f>
        <v>70.3</v>
      </c>
      <c r="AA616">
        <f>VLOOKUP(E616,temp!$A$1:$C$13,2,FALSE)</f>
        <v>65.2</v>
      </c>
    </row>
    <row r="617" spans="1:27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  <c r="Q617">
        <f t="shared" si="81"/>
        <v>2012</v>
      </c>
      <c r="R617" t="str">
        <f t="shared" si="82"/>
        <v>Summer</v>
      </c>
      <c r="S617" t="str">
        <f t="shared" si="83"/>
        <v>Jan</v>
      </c>
      <c r="T617" t="str">
        <f t="shared" si="84"/>
        <v>Fri</v>
      </c>
      <c r="U617" t="str">
        <f t="shared" si="85"/>
        <v>Work</v>
      </c>
      <c r="V617" t="str">
        <f t="shared" si="86"/>
        <v>Clear</v>
      </c>
      <c r="W617">
        <f t="shared" si="87"/>
        <v>74.400764719999998</v>
      </c>
      <c r="X617">
        <f t="shared" si="88"/>
        <v>80.165176160000001</v>
      </c>
      <c r="Y617">
        <f t="shared" si="89"/>
        <v>12.328635999999999</v>
      </c>
      <c r="Z617">
        <f>VLOOKUP(E617,temp!$A$1:$C$13,3,FALSE)</f>
        <v>70.3</v>
      </c>
      <c r="AA617">
        <f>VLOOKUP(E617,temp!$A$1:$C$13,2,FALSE)</f>
        <v>65.2</v>
      </c>
    </row>
    <row r="618" spans="1:27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  <c r="Q618">
        <f t="shared" si="81"/>
        <v>2012</v>
      </c>
      <c r="R618" t="str">
        <f t="shared" si="82"/>
        <v>Summer</v>
      </c>
      <c r="S618" t="str">
        <f t="shared" si="83"/>
        <v>Jan</v>
      </c>
      <c r="T618" t="str">
        <f t="shared" si="84"/>
        <v>Sat</v>
      </c>
      <c r="U618" t="str">
        <f t="shared" si="85"/>
        <v>Weekend</v>
      </c>
      <c r="V618" t="str">
        <f t="shared" si="86"/>
        <v>Mist</v>
      </c>
      <c r="W618">
        <f t="shared" si="87"/>
        <v>69.726235279999997</v>
      </c>
      <c r="X618">
        <f t="shared" si="88"/>
        <v>74.541206840000001</v>
      </c>
      <c r="Y618">
        <f t="shared" si="89"/>
        <v>19.552864</v>
      </c>
      <c r="Z618">
        <f>VLOOKUP(E618,temp!$A$1:$C$13,3,FALSE)</f>
        <v>70.3</v>
      </c>
      <c r="AA618">
        <f>VLOOKUP(E618,temp!$A$1:$C$13,2,FALSE)</f>
        <v>65.2</v>
      </c>
    </row>
    <row r="619" spans="1:27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  <c r="Q619">
        <f t="shared" si="81"/>
        <v>2012</v>
      </c>
      <c r="R619" t="str">
        <f t="shared" si="82"/>
        <v>Summer</v>
      </c>
      <c r="S619" t="str">
        <f t="shared" si="83"/>
        <v>Jan</v>
      </c>
      <c r="T619" t="str">
        <f t="shared" si="84"/>
        <v>Sun</v>
      </c>
      <c r="U619" t="str">
        <f t="shared" si="85"/>
        <v>Weekend</v>
      </c>
      <c r="V619" t="str">
        <f t="shared" si="86"/>
        <v>Clear</v>
      </c>
      <c r="W619">
        <f t="shared" si="87"/>
        <v>64.52239999999999</v>
      </c>
      <c r="X619">
        <f t="shared" si="88"/>
        <v>70.612007000000006</v>
      </c>
      <c r="Y619">
        <f t="shared" si="89"/>
        <v>15.816736000000001</v>
      </c>
      <c r="Z619">
        <f>VLOOKUP(E619,temp!$A$1:$C$13,3,FALSE)</f>
        <v>70.3</v>
      </c>
      <c r="AA619">
        <f>VLOOKUP(E619,temp!$A$1:$C$13,2,FALSE)</f>
        <v>65.2</v>
      </c>
    </row>
    <row r="620" spans="1:27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  <c r="Q620">
        <f t="shared" si="81"/>
        <v>2012</v>
      </c>
      <c r="R620" t="str">
        <f t="shared" si="82"/>
        <v>Summer</v>
      </c>
      <c r="S620" t="str">
        <f t="shared" si="83"/>
        <v>Jan</v>
      </c>
      <c r="T620" t="str">
        <f t="shared" si="84"/>
        <v>Mon</v>
      </c>
      <c r="U620" t="str">
        <f t="shared" si="85"/>
        <v>Work</v>
      </c>
      <c r="V620" t="str">
        <f t="shared" si="86"/>
        <v>Clear</v>
      </c>
      <c r="W620">
        <f t="shared" si="87"/>
        <v>61.69996471999999</v>
      </c>
      <c r="X620">
        <f t="shared" si="88"/>
        <v>68.99241416000001</v>
      </c>
      <c r="Y620">
        <f t="shared" si="89"/>
        <v>18.075058000000002</v>
      </c>
      <c r="Z620">
        <f>VLOOKUP(E620,temp!$A$1:$C$13,3,FALSE)</f>
        <v>70.3</v>
      </c>
      <c r="AA620">
        <f>VLOOKUP(E620,temp!$A$1:$C$13,2,FALSE)</f>
        <v>65.2</v>
      </c>
    </row>
    <row r="621" spans="1:27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  <c r="Q621">
        <f t="shared" si="81"/>
        <v>2012</v>
      </c>
      <c r="R621" t="str">
        <f t="shared" si="82"/>
        <v>Summer</v>
      </c>
      <c r="S621" t="str">
        <f t="shared" si="83"/>
        <v>Jan</v>
      </c>
      <c r="T621" t="str">
        <f t="shared" si="84"/>
        <v>Tue</v>
      </c>
      <c r="U621" t="str">
        <f t="shared" si="85"/>
        <v>Work</v>
      </c>
      <c r="V621" t="str">
        <f t="shared" si="86"/>
        <v>Clear</v>
      </c>
      <c r="W621">
        <f t="shared" si="87"/>
        <v>61.082599999999999</v>
      </c>
      <c r="X621">
        <f t="shared" si="88"/>
        <v>67.60579568</v>
      </c>
      <c r="Y621">
        <f t="shared" si="89"/>
        <v>7.0755772000000006</v>
      </c>
      <c r="Z621">
        <f>VLOOKUP(E621,temp!$A$1:$C$13,3,FALSE)</f>
        <v>70.3</v>
      </c>
      <c r="AA621">
        <f>VLOOKUP(E621,temp!$A$1:$C$13,2,FALSE)</f>
        <v>65.2</v>
      </c>
    </row>
    <row r="622" spans="1:27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  <c r="Q622">
        <f t="shared" si="81"/>
        <v>2012</v>
      </c>
      <c r="R622" t="str">
        <f t="shared" si="82"/>
        <v>Summer</v>
      </c>
      <c r="S622" t="str">
        <f t="shared" si="83"/>
        <v>Jan</v>
      </c>
      <c r="T622" t="str">
        <f t="shared" si="84"/>
        <v>Wed</v>
      </c>
      <c r="U622" t="str">
        <f t="shared" si="85"/>
        <v>Work</v>
      </c>
      <c r="V622" t="str">
        <f t="shared" si="86"/>
        <v>Clear</v>
      </c>
      <c r="W622">
        <f t="shared" si="87"/>
        <v>63.37583527999999</v>
      </c>
      <c r="X622">
        <f t="shared" si="88"/>
        <v>69.531952999999987</v>
      </c>
      <c r="Y622">
        <f t="shared" si="89"/>
        <v>9.7018360000000001</v>
      </c>
      <c r="Z622">
        <f>VLOOKUP(E622,temp!$A$1:$C$13,3,FALSE)</f>
        <v>70.3</v>
      </c>
      <c r="AA622">
        <f>VLOOKUP(E622,temp!$A$1:$C$13,2,FALSE)</f>
        <v>65.2</v>
      </c>
    </row>
    <row r="623" spans="1:27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  <c r="Q623">
        <f t="shared" si="81"/>
        <v>2012</v>
      </c>
      <c r="R623" t="str">
        <f t="shared" si="82"/>
        <v>Summer</v>
      </c>
      <c r="S623" t="str">
        <f t="shared" si="83"/>
        <v>Jan</v>
      </c>
      <c r="T623" t="str">
        <f t="shared" si="84"/>
        <v>Thu</v>
      </c>
      <c r="U623" t="str">
        <f t="shared" si="85"/>
        <v>Work</v>
      </c>
      <c r="V623" t="str">
        <f t="shared" si="86"/>
        <v>Clear</v>
      </c>
      <c r="W623">
        <f t="shared" si="87"/>
        <v>64.787000000000006</v>
      </c>
      <c r="X623">
        <f t="shared" si="88"/>
        <v>70.689258319999993</v>
      </c>
      <c r="Y623">
        <f t="shared" si="89"/>
        <v>6.4595728000000001</v>
      </c>
      <c r="Z623">
        <f>VLOOKUP(E623,temp!$A$1:$C$13,3,FALSE)</f>
        <v>70.3</v>
      </c>
      <c r="AA623">
        <f>VLOOKUP(E623,temp!$A$1:$C$13,2,FALSE)</f>
        <v>65.2</v>
      </c>
    </row>
    <row r="624" spans="1:27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  <c r="Q624">
        <f t="shared" si="81"/>
        <v>2012</v>
      </c>
      <c r="R624" t="str">
        <f t="shared" si="82"/>
        <v>Summer</v>
      </c>
      <c r="S624" t="str">
        <f t="shared" si="83"/>
        <v>Jan</v>
      </c>
      <c r="T624" t="str">
        <f t="shared" si="84"/>
        <v>Fri</v>
      </c>
      <c r="U624" t="str">
        <f t="shared" si="85"/>
        <v>Work</v>
      </c>
      <c r="V624" t="str">
        <f t="shared" si="86"/>
        <v>Clear</v>
      </c>
      <c r="W624">
        <f t="shared" si="87"/>
        <v>66.991964719999999</v>
      </c>
      <c r="X624">
        <f t="shared" si="88"/>
        <v>72.461889319999997</v>
      </c>
      <c r="Y624">
        <f t="shared" si="89"/>
        <v>7.8549579999999999</v>
      </c>
      <c r="Z624">
        <f>VLOOKUP(E624,temp!$A$1:$C$13,3,FALSE)</f>
        <v>70.3</v>
      </c>
      <c r="AA624">
        <f>VLOOKUP(E624,temp!$A$1:$C$13,2,FALSE)</f>
        <v>65.2</v>
      </c>
    </row>
    <row r="625" spans="1:27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  <c r="Q625">
        <f t="shared" si="81"/>
        <v>2012</v>
      </c>
      <c r="R625" t="str">
        <f t="shared" si="82"/>
        <v>Summer</v>
      </c>
      <c r="S625" t="str">
        <f t="shared" si="83"/>
        <v>Jan</v>
      </c>
      <c r="T625" t="str">
        <f t="shared" si="84"/>
        <v>Sat</v>
      </c>
      <c r="U625" t="str">
        <f t="shared" si="85"/>
        <v>Weekend</v>
      </c>
      <c r="V625" t="str">
        <f t="shared" si="86"/>
        <v>Clear</v>
      </c>
      <c r="W625">
        <f t="shared" si="87"/>
        <v>64.345964720000012</v>
      </c>
      <c r="X625">
        <f t="shared" si="88"/>
        <v>71.459208679999989</v>
      </c>
      <c r="Y625">
        <f t="shared" si="89"/>
        <v>17.336386000000001</v>
      </c>
      <c r="Z625">
        <f>VLOOKUP(E625,temp!$A$1:$C$13,3,FALSE)</f>
        <v>70.3</v>
      </c>
      <c r="AA625">
        <f>VLOOKUP(E625,temp!$A$1:$C$13,2,FALSE)</f>
        <v>65.2</v>
      </c>
    </row>
    <row r="626" spans="1:27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  <c r="Q626">
        <f t="shared" si="81"/>
        <v>2012</v>
      </c>
      <c r="R626" t="str">
        <f t="shared" si="82"/>
        <v>Summer</v>
      </c>
      <c r="S626" t="str">
        <f t="shared" si="83"/>
        <v>Jan</v>
      </c>
      <c r="T626" t="str">
        <f t="shared" si="84"/>
        <v>Sun</v>
      </c>
      <c r="U626" t="str">
        <f t="shared" si="85"/>
        <v>Weekend</v>
      </c>
      <c r="V626" t="str">
        <f t="shared" si="86"/>
        <v>Clear</v>
      </c>
      <c r="W626">
        <f t="shared" si="87"/>
        <v>61.347200000000001</v>
      </c>
      <c r="X626">
        <f t="shared" si="88"/>
        <v>68.683774999999997</v>
      </c>
      <c r="Y626">
        <f t="shared" si="89"/>
        <v>6.9520977999999998</v>
      </c>
      <c r="Z626">
        <f>VLOOKUP(E626,temp!$A$1:$C$13,3,FALSE)</f>
        <v>70.3</v>
      </c>
      <c r="AA626">
        <f>VLOOKUP(E626,temp!$A$1:$C$13,2,FALSE)</f>
        <v>65.2</v>
      </c>
    </row>
    <row r="627" spans="1:27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  <c r="Q627">
        <f t="shared" si="81"/>
        <v>2012</v>
      </c>
      <c r="R627" t="str">
        <f t="shared" si="82"/>
        <v>Summer</v>
      </c>
      <c r="S627" t="str">
        <f t="shared" si="83"/>
        <v>Jan</v>
      </c>
      <c r="T627" t="str">
        <f t="shared" si="84"/>
        <v>Mon</v>
      </c>
      <c r="U627" t="str">
        <f t="shared" si="85"/>
        <v>Work</v>
      </c>
      <c r="V627" t="str">
        <f t="shared" si="86"/>
        <v>Mist</v>
      </c>
      <c r="W627">
        <f t="shared" si="87"/>
        <v>61.43536472000001</v>
      </c>
      <c r="X627">
        <f t="shared" si="88"/>
        <v>67.454222000000016</v>
      </c>
      <c r="Y627">
        <f t="shared" si="89"/>
        <v>11.014971999999998</v>
      </c>
      <c r="Z627">
        <f>VLOOKUP(E627,temp!$A$1:$C$13,3,FALSE)</f>
        <v>70.3</v>
      </c>
      <c r="AA627">
        <f>VLOOKUP(E627,temp!$A$1:$C$13,2,FALSE)</f>
        <v>65.2</v>
      </c>
    </row>
    <row r="628" spans="1:27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  <c r="Q628">
        <f t="shared" si="81"/>
        <v>2012</v>
      </c>
      <c r="R628" t="str">
        <f t="shared" si="82"/>
        <v>Summer</v>
      </c>
      <c r="S628" t="str">
        <f t="shared" si="83"/>
        <v>Jan</v>
      </c>
      <c r="T628" t="str">
        <f t="shared" si="84"/>
        <v>Tue</v>
      </c>
      <c r="U628" t="str">
        <f t="shared" si="85"/>
        <v>Work</v>
      </c>
      <c r="V628" t="str">
        <f t="shared" si="86"/>
        <v>Mist</v>
      </c>
      <c r="W628">
        <f t="shared" si="87"/>
        <v>65.933564719999993</v>
      </c>
      <c r="X628">
        <f t="shared" si="88"/>
        <v>68.920776679999989</v>
      </c>
      <c r="Y628">
        <f t="shared" si="89"/>
        <v>24.600742</v>
      </c>
      <c r="Z628">
        <f>VLOOKUP(E628,temp!$A$1:$C$13,3,FALSE)</f>
        <v>70.3</v>
      </c>
      <c r="AA628">
        <f>VLOOKUP(E628,temp!$A$1:$C$13,2,FALSE)</f>
        <v>65.2</v>
      </c>
    </row>
    <row r="629" spans="1:27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  <c r="Q629">
        <f t="shared" si="81"/>
        <v>2012</v>
      </c>
      <c r="R629" t="str">
        <f t="shared" si="82"/>
        <v>Summer</v>
      </c>
      <c r="S629" t="str">
        <f t="shared" si="83"/>
        <v>Jan</v>
      </c>
      <c r="T629" t="str">
        <f t="shared" si="84"/>
        <v>Wed</v>
      </c>
      <c r="U629" t="str">
        <f t="shared" si="85"/>
        <v>Work</v>
      </c>
      <c r="V629" t="str">
        <f t="shared" si="86"/>
        <v>Clear</v>
      </c>
      <c r="W629">
        <f t="shared" si="87"/>
        <v>58.436599999999991</v>
      </c>
      <c r="X629">
        <f t="shared" si="88"/>
        <v>65.910904160000001</v>
      </c>
      <c r="Y629">
        <f t="shared" si="89"/>
        <v>15.201550000000001</v>
      </c>
      <c r="Z629">
        <f>VLOOKUP(E629,temp!$A$1:$C$13,3,FALSE)</f>
        <v>70.3</v>
      </c>
      <c r="AA629">
        <f>VLOOKUP(E629,temp!$A$1:$C$13,2,FALSE)</f>
        <v>65.2</v>
      </c>
    </row>
    <row r="630" spans="1:27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  <c r="Q630">
        <f t="shared" si="81"/>
        <v>2012</v>
      </c>
      <c r="R630" t="str">
        <f t="shared" si="82"/>
        <v>Summer</v>
      </c>
      <c r="S630" t="str">
        <f t="shared" si="83"/>
        <v>Jan</v>
      </c>
      <c r="T630" t="str">
        <f t="shared" si="84"/>
        <v>Thu</v>
      </c>
      <c r="U630" t="str">
        <f t="shared" si="85"/>
        <v>Work</v>
      </c>
      <c r="V630" t="str">
        <f t="shared" si="86"/>
        <v>Clear</v>
      </c>
      <c r="W630">
        <f t="shared" si="87"/>
        <v>57.819235280000001</v>
      </c>
      <c r="X630">
        <f t="shared" si="88"/>
        <v>64.908711679999996</v>
      </c>
      <c r="Y630">
        <f t="shared" si="89"/>
        <v>8.7990220000000008</v>
      </c>
      <c r="Z630">
        <f>VLOOKUP(E630,temp!$A$1:$C$13,3,FALSE)</f>
        <v>70.3</v>
      </c>
      <c r="AA630">
        <f>VLOOKUP(E630,temp!$A$1:$C$13,2,FALSE)</f>
        <v>65.2</v>
      </c>
    </row>
    <row r="631" spans="1:27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  <c r="Q631">
        <f t="shared" si="81"/>
        <v>2012</v>
      </c>
      <c r="R631" t="str">
        <f t="shared" si="82"/>
        <v>Summer</v>
      </c>
      <c r="S631" t="str">
        <f t="shared" si="83"/>
        <v>Jan</v>
      </c>
      <c r="T631" t="str">
        <f t="shared" si="84"/>
        <v>Fri</v>
      </c>
      <c r="U631" t="str">
        <f t="shared" si="85"/>
        <v>Work</v>
      </c>
      <c r="V631" t="str">
        <f t="shared" si="86"/>
        <v>Clear</v>
      </c>
      <c r="W631">
        <f t="shared" si="87"/>
        <v>63.37583527999999</v>
      </c>
      <c r="X631">
        <f t="shared" si="88"/>
        <v>69.763340839999998</v>
      </c>
      <c r="Y631">
        <f t="shared" si="89"/>
        <v>11.179114</v>
      </c>
      <c r="Z631">
        <f>VLOOKUP(E631,temp!$A$1:$C$13,3,FALSE)</f>
        <v>70.3</v>
      </c>
      <c r="AA631">
        <f>VLOOKUP(E631,temp!$A$1:$C$13,2,FALSE)</f>
        <v>65.2</v>
      </c>
    </row>
    <row r="632" spans="1:27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  <c r="Q632">
        <f t="shared" si="81"/>
        <v>2012</v>
      </c>
      <c r="R632" t="str">
        <f t="shared" si="82"/>
        <v>Summer</v>
      </c>
      <c r="S632" t="str">
        <f t="shared" si="83"/>
        <v>Jan</v>
      </c>
      <c r="T632" t="str">
        <f t="shared" si="84"/>
        <v>Sat</v>
      </c>
      <c r="U632" t="str">
        <f t="shared" si="85"/>
        <v>Weekend</v>
      </c>
      <c r="V632" t="str">
        <f t="shared" si="86"/>
        <v>Clear</v>
      </c>
      <c r="W632">
        <f t="shared" si="87"/>
        <v>68.756</v>
      </c>
      <c r="X632">
        <f t="shared" si="88"/>
        <v>74.463955519999999</v>
      </c>
      <c r="Y632">
        <f t="shared" si="89"/>
        <v>19.716477999999999</v>
      </c>
      <c r="Z632">
        <f>VLOOKUP(E632,temp!$A$1:$C$13,3,FALSE)</f>
        <v>70.3</v>
      </c>
      <c r="AA632">
        <f>VLOOKUP(E632,temp!$A$1:$C$13,2,FALSE)</f>
        <v>65.2</v>
      </c>
    </row>
    <row r="633" spans="1:27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  <c r="Q633">
        <f t="shared" si="81"/>
        <v>2012</v>
      </c>
      <c r="R633" t="str">
        <f t="shared" si="82"/>
        <v>Fall</v>
      </c>
      <c r="S633" t="str">
        <f t="shared" si="83"/>
        <v>Jan</v>
      </c>
      <c r="T633" t="str">
        <f t="shared" si="84"/>
        <v>Sun</v>
      </c>
      <c r="U633" t="str">
        <f t="shared" si="85"/>
        <v>Weekend</v>
      </c>
      <c r="V633" t="str">
        <f t="shared" si="86"/>
        <v>Clear</v>
      </c>
      <c r="W633">
        <f t="shared" si="87"/>
        <v>55.967035280000005</v>
      </c>
      <c r="X633">
        <f t="shared" si="88"/>
        <v>63.290583319999989</v>
      </c>
      <c r="Y633">
        <f t="shared" si="89"/>
        <v>15.735028000000002</v>
      </c>
      <c r="Z633">
        <f>VLOOKUP(E633,temp!$A$1:$C$13,3,FALSE)</f>
        <v>70.3</v>
      </c>
      <c r="AA633">
        <f>VLOOKUP(E633,temp!$A$1:$C$13,2,FALSE)</f>
        <v>65.2</v>
      </c>
    </row>
    <row r="634" spans="1:27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  <c r="Q634">
        <f t="shared" si="81"/>
        <v>2012</v>
      </c>
      <c r="R634" t="str">
        <f t="shared" si="82"/>
        <v>Fall</v>
      </c>
      <c r="S634" t="str">
        <f t="shared" si="83"/>
        <v>Jan</v>
      </c>
      <c r="T634" t="str">
        <f t="shared" si="84"/>
        <v>Mon</v>
      </c>
      <c r="U634" t="str">
        <f t="shared" si="85"/>
        <v>Work</v>
      </c>
      <c r="V634" t="str">
        <f t="shared" si="86"/>
        <v>Clear</v>
      </c>
      <c r="W634">
        <f t="shared" si="87"/>
        <v>54.379435280000003</v>
      </c>
      <c r="X634">
        <f t="shared" si="88"/>
        <v>61.286686519999989</v>
      </c>
      <c r="Y634">
        <f t="shared" si="89"/>
        <v>10.398664</v>
      </c>
      <c r="Z634">
        <f>VLOOKUP(E634,temp!$A$1:$C$13,3,FALSE)</f>
        <v>70.3</v>
      </c>
      <c r="AA634">
        <f>VLOOKUP(E634,temp!$A$1:$C$13,2,FALSE)</f>
        <v>65.2</v>
      </c>
    </row>
    <row r="635" spans="1:27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  <c r="Q635">
        <f t="shared" si="81"/>
        <v>2012</v>
      </c>
      <c r="R635" t="str">
        <f t="shared" si="82"/>
        <v>Fall</v>
      </c>
      <c r="S635" t="str">
        <f t="shared" si="83"/>
        <v>Jan</v>
      </c>
      <c r="T635" t="str">
        <f t="shared" si="84"/>
        <v>Tue</v>
      </c>
      <c r="U635" t="str">
        <f t="shared" si="85"/>
        <v>Work</v>
      </c>
      <c r="V635" t="str">
        <f t="shared" si="86"/>
        <v>Clear</v>
      </c>
      <c r="W635">
        <f t="shared" si="87"/>
        <v>58.172000000000004</v>
      </c>
      <c r="X635">
        <f t="shared" si="88"/>
        <v>66.371605160000001</v>
      </c>
      <c r="Y635">
        <f t="shared" si="89"/>
        <v>16.597186000000001</v>
      </c>
      <c r="Z635">
        <f>VLOOKUP(E635,temp!$A$1:$C$13,3,FALSE)</f>
        <v>70.3</v>
      </c>
      <c r="AA635">
        <f>VLOOKUP(E635,temp!$A$1:$C$13,2,FALSE)</f>
        <v>65.2</v>
      </c>
    </row>
    <row r="636" spans="1:27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  <c r="Q636">
        <f t="shared" si="81"/>
        <v>2012</v>
      </c>
      <c r="R636" t="str">
        <f t="shared" si="82"/>
        <v>Fall</v>
      </c>
      <c r="S636" t="str">
        <f t="shared" si="83"/>
        <v>Jan</v>
      </c>
      <c r="T636" t="str">
        <f t="shared" si="84"/>
        <v>Wed</v>
      </c>
      <c r="U636" t="str">
        <f t="shared" si="85"/>
        <v>Work</v>
      </c>
      <c r="V636" t="str">
        <f t="shared" si="86"/>
        <v>Clear</v>
      </c>
      <c r="W636">
        <f t="shared" si="87"/>
        <v>67.168399999999991</v>
      </c>
      <c r="X636">
        <f t="shared" si="88"/>
        <v>72.770650519999975</v>
      </c>
      <c r="Y636">
        <f t="shared" si="89"/>
        <v>17.130400000000002</v>
      </c>
      <c r="Z636">
        <f>VLOOKUP(E636,temp!$A$1:$C$13,3,FALSE)</f>
        <v>70.3</v>
      </c>
      <c r="AA636">
        <f>VLOOKUP(E636,temp!$A$1:$C$13,2,FALSE)</f>
        <v>65.2</v>
      </c>
    </row>
    <row r="637" spans="1:27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  <c r="Q637">
        <f t="shared" si="81"/>
        <v>2012</v>
      </c>
      <c r="R637" t="str">
        <f t="shared" si="82"/>
        <v>Fall</v>
      </c>
      <c r="S637" t="str">
        <f t="shared" si="83"/>
        <v>Jan</v>
      </c>
      <c r="T637" t="str">
        <f t="shared" si="84"/>
        <v>Thu</v>
      </c>
      <c r="U637" t="str">
        <f t="shared" si="85"/>
        <v>Work</v>
      </c>
      <c r="V637" t="str">
        <f t="shared" si="86"/>
        <v>Mist</v>
      </c>
      <c r="W637">
        <f t="shared" si="87"/>
        <v>68.756</v>
      </c>
      <c r="X637">
        <f t="shared" si="88"/>
        <v>74.157269000000014</v>
      </c>
      <c r="Y637">
        <f t="shared" si="89"/>
        <v>9.8665719999999997</v>
      </c>
      <c r="Z637">
        <f>VLOOKUP(E637,temp!$A$1:$C$13,3,FALSE)</f>
        <v>70.3</v>
      </c>
      <c r="AA637">
        <f>VLOOKUP(E637,temp!$A$1:$C$13,2,FALSE)</f>
        <v>65.2</v>
      </c>
    </row>
    <row r="638" spans="1:27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  <c r="Q638">
        <f t="shared" si="81"/>
        <v>2012</v>
      </c>
      <c r="R638" t="str">
        <f t="shared" si="82"/>
        <v>Fall</v>
      </c>
      <c r="S638" t="str">
        <f t="shared" si="83"/>
        <v>Jan</v>
      </c>
      <c r="T638" t="str">
        <f t="shared" si="84"/>
        <v>Fri</v>
      </c>
      <c r="U638" t="str">
        <f t="shared" si="85"/>
        <v>Work</v>
      </c>
      <c r="V638" t="str">
        <f t="shared" si="86"/>
        <v>Mist</v>
      </c>
      <c r="W638">
        <f t="shared" si="87"/>
        <v>65.492635280000002</v>
      </c>
      <c r="X638">
        <f t="shared" si="88"/>
        <v>71.458720519999986</v>
      </c>
      <c r="Y638">
        <f t="shared" si="89"/>
        <v>11.835813999999999</v>
      </c>
      <c r="Z638">
        <f>VLOOKUP(E638,temp!$A$1:$C$13,3,FALSE)</f>
        <v>70.3</v>
      </c>
      <c r="AA638">
        <f>VLOOKUP(E638,temp!$A$1:$C$13,2,FALSE)</f>
        <v>65.2</v>
      </c>
    </row>
    <row r="639" spans="1:27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  <c r="Q639">
        <f t="shared" si="81"/>
        <v>2012</v>
      </c>
      <c r="R639" t="str">
        <f t="shared" si="82"/>
        <v>Fall</v>
      </c>
      <c r="S639" t="str">
        <f t="shared" si="83"/>
        <v>Jan</v>
      </c>
      <c r="T639" t="str">
        <f t="shared" si="84"/>
        <v>Sat</v>
      </c>
      <c r="U639" t="str">
        <f t="shared" si="85"/>
        <v>Weekend</v>
      </c>
      <c r="V639" t="str">
        <f t="shared" si="86"/>
        <v>Clear</v>
      </c>
      <c r="W639">
        <f t="shared" si="87"/>
        <v>57.378199999999993</v>
      </c>
      <c r="X639">
        <f t="shared" si="88"/>
        <v>64.677323839999985</v>
      </c>
      <c r="Y639">
        <f t="shared" si="89"/>
        <v>16.021864000000001</v>
      </c>
      <c r="Z639">
        <f>VLOOKUP(E639,temp!$A$1:$C$13,3,FALSE)</f>
        <v>70.3</v>
      </c>
      <c r="AA639">
        <f>VLOOKUP(E639,temp!$A$1:$C$13,2,FALSE)</f>
        <v>65.2</v>
      </c>
    </row>
    <row r="640" spans="1:27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  <c r="Q640">
        <f t="shared" si="81"/>
        <v>2012</v>
      </c>
      <c r="R640" t="str">
        <f t="shared" si="82"/>
        <v>Fall</v>
      </c>
      <c r="S640" t="str">
        <f t="shared" si="83"/>
        <v>Jan</v>
      </c>
      <c r="T640" t="str">
        <f t="shared" si="84"/>
        <v>Sun</v>
      </c>
      <c r="U640" t="str">
        <f t="shared" si="85"/>
        <v>Weekend</v>
      </c>
      <c r="V640" t="str">
        <f t="shared" si="86"/>
        <v>Clear</v>
      </c>
      <c r="W640">
        <f t="shared" si="87"/>
        <v>55.702435279999996</v>
      </c>
      <c r="X640">
        <f t="shared" si="88"/>
        <v>63.135592520000003</v>
      </c>
      <c r="Y640">
        <f t="shared" si="89"/>
        <v>9.9072279999999999</v>
      </c>
      <c r="Z640">
        <f>VLOOKUP(E640,temp!$A$1:$C$13,3,FALSE)</f>
        <v>70.3</v>
      </c>
      <c r="AA640">
        <f>VLOOKUP(E640,temp!$A$1:$C$13,2,FALSE)</f>
        <v>65.2</v>
      </c>
    </row>
    <row r="641" spans="1:27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  <c r="Q641">
        <f t="shared" si="81"/>
        <v>2012</v>
      </c>
      <c r="R641" t="str">
        <f t="shared" si="82"/>
        <v>Fall</v>
      </c>
      <c r="S641" t="str">
        <f t="shared" si="83"/>
        <v>Jan</v>
      </c>
      <c r="T641" t="str">
        <f t="shared" si="84"/>
        <v>Mon</v>
      </c>
      <c r="U641" t="str">
        <f t="shared" si="85"/>
        <v>Work</v>
      </c>
      <c r="V641" t="str">
        <f t="shared" si="86"/>
        <v>Mist</v>
      </c>
      <c r="W641">
        <f t="shared" si="87"/>
        <v>55.084964719999995</v>
      </c>
      <c r="X641">
        <f t="shared" si="88"/>
        <v>62.444479999999999</v>
      </c>
      <c r="Y641">
        <f t="shared" si="89"/>
        <v>6.9930772000000001</v>
      </c>
      <c r="Z641">
        <f>VLOOKUP(E641,temp!$A$1:$C$13,3,FALSE)</f>
        <v>58.5</v>
      </c>
      <c r="AA641">
        <f>VLOOKUP(E641,temp!$A$1:$C$13,2,FALSE)</f>
        <v>53.6</v>
      </c>
    </row>
    <row r="642" spans="1:27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  <c r="Q642">
        <f t="shared" si="81"/>
        <v>2012</v>
      </c>
      <c r="R642" t="str">
        <f t="shared" si="82"/>
        <v>Fall</v>
      </c>
      <c r="S642" t="str">
        <f t="shared" si="83"/>
        <v>Jan</v>
      </c>
      <c r="T642" t="str">
        <f t="shared" si="84"/>
        <v>Tue</v>
      </c>
      <c r="U642" t="str">
        <f t="shared" si="85"/>
        <v>Work</v>
      </c>
      <c r="V642" t="str">
        <f t="shared" si="86"/>
        <v>LightRain</v>
      </c>
      <c r="W642">
        <f t="shared" si="87"/>
        <v>62.493764719999994</v>
      </c>
      <c r="X642">
        <f t="shared" si="88"/>
        <v>66.146319319999989</v>
      </c>
      <c r="Y642">
        <f t="shared" si="89"/>
        <v>7.8953499999999996</v>
      </c>
      <c r="Z642">
        <f>VLOOKUP(E642,temp!$A$1:$C$13,3,FALSE)</f>
        <v>58.5</v>
      </c>
      <c r="AA642">
        <f>VLOOKUP(E642,temp!$A$1:$C$13,2,FALSE)</f>
        <v>53.6</v>
      </c>
    </row>
    <row r="643" spans="1:27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  <c r="Q643">
        <f t="shared" ref="Q643:Q706" si="90">IF(D643=0,2011,2012)</f>
        <v>2012</v>
      </c>
      <c r="R643" t="str">
        <f t="shared" ref="R643:R706" si="91">IF(C643=1,"Winter",IF(C643=2,"Spring",IF(C643=3,"Summer","Fall")))</f>
        <v>Fall</v>
      </c>
      <c r="S643" t="str">
        <f t="shared" ref="S643:S706" si="92">TEXT(E643,"mmm")</f>
        <v>Jan</v>
      </c>
      <c r="T643" t="str">
        <f t="shared" ref="T643:T706" si="93">TEXT(B643,"ddd")</f>
        <v>Wed</v>
      </c>
      <c r="U643" t="str">
        <f t="shared" ref="U643:U706" si="94">IF(H643=1,"Work","Weekend")</f>
        <v>Work</v>
      </c>
      <c r="V643" t="str">
        <f t="shared" ref="V643:V706" si="95">IF(I643=1,"Clear",IF(I643=2,"Mist",IF(I643=3,"LightRain","HeavyRain")))</f>
        <v>Mist</v>
      </c>
      <c r="W643">
        <f t="shared" ref="W643:W706" si="96">(9/5)*((J643*(41+17.8)-17.8))+32</f>
        <v>69.549799999999991</v>
      </c>
      <c r="X643">
        <f t="shared" ref="X643:X706" si="97">(9/5)*((K643*(50+17.8)-17.8))+32</f>
        <v>73.078191320000002</v>
      </c>
      <c r="Y643">
        <f t="shared" ref="Y643:Y706" si="98">M643*(67-1)+1</f>
        <v>5.3920228000000003</v>
      </c>
      <c r="Z643">
        <f>VLOOKUP(E643,temp!$A$1:$C$13,3,FALSE)</f>
        <v>58.5</v>
      </c>
      <c r="AA643">
        <f>VLOOKUP(E643,temp!$A$1:$C$13,2,FALSE)</f>
        <v>53.6</v>
      </c>
    </row>
    <row r="644" spans="1:27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  <c r="Q644">
        <f t="shared" si="90"/>
        <v>2012</v>
      </c>
      <c r="R644" t="str">
        <f t="shared" si="91"/>
        <v>Fall</v>
      </c>
      <c r="S644" t="str">
        <f t="shared" si="92"/>
        <v>Jan</v>
      </c>
      <c r="T644" t="str">
        <f t="shared" si="93"/>
        <v>Thu</v>
      </c>
      <c r="U644" t="str">
        <f t="shared" si="94"/>
        <v>Work</v>
      </c>
      <c r="V644" t="str">
        <f t="shared" si="95"/>
        <v>Mist</v>
      </c>
      <c r="W644">
        <f t="shared" si="96"/>
        <v>69.549799999999991</v>
      </c>
      <c r="X644">
        <f t="shared" si="97"/>
        <v>74.157269000000014</v>
      </c>
      <c r="Y644">
        <f t="shared" si="98"/>
        <v>8.7580360000000006</v>
      </c>
      <c r="Z644">
        <f>VLOOKUP(E644,temp!$A$1:$C$13,3,FALSE)</f>
        <v>58.5</v>
      </c>
      <c r="AA644">
        <f>VLOOKUP(E644,temp!$A$1:$C$13,2,FALSE)</f>
        <v>53.6</v>
      </c>
    </row>
    <row r="645" spans="1:27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  <c r="Q645">
        <f t="shared" si="90"/>
        <v>2012</v>
      </c>
      <c r="R645" t="str">
        <f t="shared" si="91"/>
        <v>Fall</v>
      </c>
      <c r="S645" t="str">
        <f t="shared" si="92"/>
        <v>Jan</v>
      </c>
      <c r="T645" t="str">
        <f t="shared" si="93"/>
        <v>Fri</v>
      </c>
      <c r="U645" t="str">
        <f t="shared" si="94"/>
        <v>Work</v>
      </c>
      <c r="V645" t="str">
        <f t="shared" si="95"/>
        <v>Clear</v>
      </c>
      <c r="W645">
        <f t="shared" si="96"/>
        <v>65.051600000000008</v>
      </c>
      <c r="X645">
        <f t="shared" si="97"/>
        <v>70.766021480000006</v>
      </c>
      <c r="Y645">
        <f t="shared" si="98"/>
        <v>8.0190999999999999</v>
      </c>
      <c r="Z645">
        <f>VLOOKUP(E645,temp!$A$1:$C$13,3,FALSE)</f>
        <v>58.5</v>
      </c>
      <c r="AA645">
        <f>VLOOKUP(E645,temp!$A$1:$C$13,2,FALSE)</f>
        <v>53.6</v>
      </c>
    </row>
    <row r="646" spans="1:27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  <c r="Q646">
        <f t="shared" si="90"/>
        <v>2012</v>
      </c>
      <c r="R646" t="str">
        <f t="shared" si="91"/>
        <v>Fall</v>
      </c>
      <c r="S646" t="str">
        <f t="shared" si="92"/>
        <v>Jan</v>
      </c>
      <c r="T646" t="str">
        <f t="shared" si="93"/>
        <v>Sat</v>
      </c>
      <c r="U646" t="str">
        <f t="shared" si="94"/>
        <v>Weekend</v>
      </c>
      <c r="V646" t="str">
        <f t="shared" si="95"/>
        <v>Clear</v>
      </c>
      <c r="W646">
        <f t="shared" si="96"/>
        <v>58.613035279999991</v>
      </c>
      <c r="X646">
        <f t="shared" si="97"/>
        <v>65.681102839999994</v>
      </c>
      <c r="Y646">
        <f t="shared" si="98"/>
        <v>18.68965</v>
      </c>
      <c r="Z646">
        <f>VLOOKUP(E646,temp!$A$1:$C$13,3,FALSE)</f>
        <v>58.5</v>
      </c>
      <c r="AA646">
        <f>VLOOKUP(E646,temp!$A$1:$C$13,2,FALSE)</f>
        <v>53.6</v>
      </c>
    </row>
    <row r="647" spans="1:27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  <c r="Q647">
        <f t="shared" si="90"/>
        <v>2012</v>
      </c>
      <c r="R647" t="str">
        <f t="shared" si="91"/>
        <v>Fall</v>
      </c>
      <c r="S647" t="str">
        <f t="shared" si="92"/>
        <v>Jan</v>
      </c>
      <c r="T647" t="str">
        <f t="shared" si="93"/>
        <v>Sun</v>
      </c>
      <c r="U647" t="str">
        <f t="shared" si="94"/>
        <v>Weekend</v>
      </c>
      <c r="V647" t="str">
        <f t="shared" si="95"/>
        <v>Mist</v>
      </c>
      <c r="W647">
        <f t="shared" si="96"/>
        <v>43.971764719999996</v>
      </c>
      <c r="X647">
        <f t="shared" si="97"/>
        <v>51.193978519999995</v>
      </c>
      <c r="Y647">
        <f t="shared" si="98"/>
        <v>10.316692</v>
      </c>
      <c r="Z647">
        <f>VLOOKUP(E647,temp!$A$1:$C$13,3,FALSE)</f>
        <v>58.5</v>
      </c>
      <c r="AA647">
        <f>VLOOKUP(E647,temp!$A$1:$C$13,2,FALSE)</f>
        <v>53.6</v>
      </c>
    </row>
    <row r="648" spans="1:27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  <c r="Q648">
        <f t="shared" si="90"/>
        <v>2012</v>
      </c>
      <c r="R648" t="str">
        <f t="shared" si="91"/>
        <v>Fall</v>
      </c>
      <c r="S648" t="str">
        <f t="shared" si="92"/>
        <v>Jan</v>
      </c>
      <c r="T648" t="str">
        <f t="shared" si="93"/>
        <v>Mon</v>
      </c>
      <c r="U648" t="str">
        <f t="shared" si="94"/>
        <v>Weekend</v>
      </c>
      <c r="V648" t="str">
        <f t="shared" si="95"/>
        <v>Mist</v>
      </c>
      <c r="W648">
        <f t="shared" si="96"/>
        <v>40.531964719999991</v>
      </c>
      <c r="X648">
        <f t="shared" si="97"/>
        <v>47.263680319999999</v>
      </c>
      <c r="Y648">
        <f t="shared" si="98"/>
        <v>13.518813999999999</v>
      </c>
      <c r="Z648">
        <f>VLOOKUP(E648,temp!$A$1:$C$13,3,FALSE)</f>
        <v>58.5</v>
      </c>
      <c r="AA648">
        <f>VLOOKUP(E648,temp!$A$1:$C$13,2,FALSE)</f>
        <v>53.6</v>
      </c>
    </row>
    <row r="649" spans="1:27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  <c r="Q649">
        <f t="shared" si="90"/>
        <v>2012</v>
      </c>
      <c r="R649" t="str">
        <f t="shared" si="91"/>
        <v>Fall</v>
      </c>
      <c r="S649" t="str">
        <f t="shared" si="92"/>
        <v>Jan</v>
      </c>
      <c r="T649" t="str">
        <f t="shared" si="93"/>
        <v>Tue</v>
      </c>
      <c r="U649" t="str">
        <f t="shared" si="94"/>
        <v>Work</v>
      </c>
      <c r="V649" t="str">
        <f t="shared" si="95"/>
        <v>Mist</v>
      </c>
      <c r="W649">
        <f t="shared" si="96"/>
        <v>47.235235279999998</v>
      </c>
      <c r="X649">
        <f t="shared" si="97"/>
        <v>53.427188479999998</v>
      </c>
      <c r="Y649">
        <f t="shared" si="98"/>
        <v>13.559799999999999</v>
      </c>
      <c r="Z649">
        <f>VLOOKUP(E649,temp!$A$1:$C$13,3,FALSE)</f>
        <v>58.5</v>
      </c>
      <c r="AA649">
        <f>VLOOKUP(E649,temp!$A$1:$C$13,2,FALSE)</f>
        <v>53.6</v>
      </c>
    </row>
    <row r="650" spans="1:27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  <c r="Q650">
        <f t="shared" si="90"/>
        <v>2012</v>
      </c>
      <c r="R650" t="str">
        <f t="shared" si="91"/>
        <v>Fall</v>
      </c>
      <c r="S650" t="str">
        <f t="shared" si="92"/>
        <v>Jan</v>
      </c>
      <c r="T650" t="str">
        <f t="shared" si="93"/>
        <v>Wed</v>
      </c>
      <c r="U650" t="str">
        <f t="shared" si="94"/>
        <v>Work</v>
      </c>
      <c r="V650" t="str">
        <f t="shared" si="95"/>
        <v>Clear</v>
      </c>
      <c r="W650">
        <f t="shared" si="96"/>
        <v>54.379435280000003</v>
      </c>
      <c r="X650">
        <f t="shared" si="97"/>
        <v>61.363449679999988</v>
      </c>
      <c r="Y650">
        <f t="shared" si="98"/>
        <v>13.396185999999998</v>
      </c>
      <c r="Z650">
        <f>VLOOKUP(E650,temp!$A$1:$C$13,3,FALSE)</f>
        <v>58.5</v>
      </c>
      <c r="AA650">
        <f>VLOOKUP(E650,temp!$A$1:$C$13,2,FALSE)</f>
        <v>53.6</v>
      </c>
    </row>
    <row r="651" spans="1:27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  <c r="Q651">
        <f t="shared" si="90"/>
        <v>2012</v>
      </c>
      <c r="R651" t="str">
        <f t="shared" si="91"/>
        <v>Fall</v>
      </c>
      <c r="S651" t="str">
        <f t="shared" si="92"/>
        <v>Jan</v>
      </c>
      <c r="T651" t="str">
        <f t="shared" si="93"/>
        <v>Thu</v>
      </c>
      <c r="U651" t="str">
        <f t="shared" si="94"/>
        <v>Work</v>
      </c>
      <c r="V651" t="str">
        <f t="shared" si="95"/>
        <v>Clear</v>
      </c>
      <c r="W651">
        <f t="shared" si="96"/>
        <v>46.000399999999999</v>
      </c>
      <c r="X651">
        <f t="shared" si="97"/>
        <v>52.579620680000005</v>
      </c>
      <c r="Y651">
        <f t="shared" si="98"/>
        <v>12.985336</v>
      </c>
      <c r="Z651">
        <f>VLOOKUP(E651,temp!$A$1:$C$13,3,FALSE)</f>
        <v>58.5</v>
      </c>
      <c r="AA651">
        <f>VLOOKUP(E651,temp!$A$1:$C$13,2,FALSE)</f>
        <v>53.6</v>
      </c>
    </row>
    <row r="652" spans="1:27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  <c r="Q652">
        <f t="shared" si="90"/>
        <v>2012</v>
      </c>
      <c r="R652" t="str">
        <f t="shared" si="91"/>
        <v>Fall</v>
      </c>
      <c r="S652" t="str">
        <f t="shared" si="92"/>
        <v>Jan</v>
      </c>
      <c r="T652" t="str">
        <f t="shared" si="93"/>
        <v>Fri</v>
      </c>
      <c r="U652" t="str">
        <f t="shared" si="94"/>
        <v>Work</v>
      </c>
      <c r="V652" t="str">
        <f t="shared" si="95"/>
        <v>Clear</v>
      </c>
      <c r="W652">
        <f t="shared" si="96"/>
        <v>46.264999999999993</v>
      </c>
      <c r="X652">
        <f t="shared" si="97"/>
        <v>52.811984839999994</v>
      </c>
      <c r="Y652">
        <f t="shared" si="98"/>
        <v>16.516072000000001</v>
      </c>
      <c r="Z652">
        <f>VLOOKUP(E652,temp!$A$1:$C$13,3,FALSE)</f>
        <v>58.5</v>
      </c>
      <c r="AA652">
        <f>VLOOKUP(E652,temp!$A$1:$C$13,2,FALSE)</f>
        <v>53.6</v>
      </c>
    </row>
    <row r="653" spans="1:27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  <c r="Q653">
        <f t="shared" si="90"/>
        <v>2012</v>
      </c>
      <c r="R653" t="str">
        <f t="shared" si="91"/>
        <v>Fall</v>
      </c>
      <c r="S653" t="str">
        <f t="shared" si="92"/>
        <v>Jan</v>
      </c>
      <c r="T653" t="str">
        <f t="shared" si="93"/>
        <v>Sat</v>
      </c>
      <c r="U653" t="str">
        <f t="shared" si="94"/>
        <v>Weekend</v>
      </c>
      <c r="V653" t="str">
        <f t="shared" si="95"/>
        <v>Clear</v>
      </c>
      <c r="W653">
        <f t="shared" si="96"/>
        <v>41.590364719999997</v>
      </c>
      <c r="X653">
        <f t="shared" si="97"/>
        <v>47.725967840000003</v>
      </c>
      <c r="Y653">
        <f t="shared" si="98"/>
        <v>10.645372</v>
      </c>
      <c r="Z653">
        <f>VLOOKUP(E653,temp!$A$1:$C$13,3,FALSE)</f>
        <v>58.5</v>
      </c>
      <c r="AA653">
        <f>VLOOKUP(E653,temp!$A$1:$C$13,2,FALSE)</f>
        <v>53.6</v>
      </c>
    </row>
    <row r="654" spans="1:27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  <c r="Q654">
        <f t="shared" si="90"/>
        <v>2012</v>
      </c>
      <c r="R654" t="str">
        <f t="shared" si="91"/>
        <v>Fall</v>
      </c>
      <c r="S654" t="str">
        <f t="shared" si="92"/>
        <v>Jan</v>
      </c>
      <c r="T654" t="str">
        <f t="shared" si="93"/>
        <v>Sun</v>
      </c>
      <c r="U654" t="str">
        <f t="shared" si="94"/>
        <v>Weekend</v>
      </c>
      <c r="V654" t="str">
        <f t="shared" si="95"/>
        <v>Clear</v>
      </c>
      <c r="W654">
        <f t="shared" si="96"/>
        <v>55.17323528</v>
      </c>
      <c r="X654">
        <f t="shared" si="97"/>
        <v>61.981216159999995</v>
      </c>
      <c r="Y654">
        <f t="shared" si="98"/>
        <v>19.388392000000003</v>
      </c>
      <c r="Z654">
        <f>VLOOKUP(E654,temp!$A$1:$C$13,3,FALSE)</f>
        <v>58.5</v>
      </c>
      <c r="AA654">
        <f>VLOOKUP(E654,temp!$A$1:$C$13,2,FALSE)</f>
        <v>53.6</v>
      </c>
    </row>
    <row r="655" spans="1:27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  <c r="Q655">
        <f t="shared" si="90"/>
        <v>2012</v>
      </c>
      <c r="R655" t="str">
        <f t="shared" si="91"/>
        <v>Fall</v>
      </c>
      <c r="S655" t="str">
        <f t="shared" si="92"/>
        <v>Jan</v>
      </c>
      <c r="T655" t="str">
        <f t="shared" si="93"/>
        <v>Mon</v>
      </c>
      <c r="U655" t="str">
        <f t="shared" si="94"/>
        <v>Work</v>
      </c>
      <c r="V655" t="str">
        <f t="shared" si="95"/>
        <v>Mist</v>
      </c>
      <c r="W655">
        <f t="shared" si="96"/>
        <v>59.406835279999996</v>
      </c>
      <c r="X655">
        <f t="shared" si="97"/>
        <v>65.757866000000007</v>
      </c>
      <c r="Y655">
        <f t="shared" si="98"/>
        <v>20.538442</v>
      </c>
      <c r="Z655">
        <f>VLOOKUP(E655,temp!$A$1:$C$13,3,FALSE)</f>
        <v>58.5</v>
      </c>
      <c r="AA655">
        <f>VLOOKUP(E655,temp!$A$1:$C$13,2,FALSE)</f>
        <v>53.6</v>
      </c>
    </row>
    <row r="656" spans="1:27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  <c r="Q656">
        <f t="shared" si="90"/>
        <v>2012</v>
      </c>
      <c r="R656" t="str">
        <f t="shared" si="91"/>
        <v>Fall</v>
      </c>
      <c r="S656" t="str">
        <f t="shared" si="92"/>
        <v>Jan</v>
      </c>
      <c r="T656" t="str">
        <f t="shared" si="93"/>
        <v>Tue</v>
      </c>
      <c r="U656" t="str">
        <f t="shared" si="94"/>
        <v>Work</v>
      </c>
      <c r="V656" t="str">
        <f t="shared" si="95"/>
        <v>Clear</v>
      </c>
      <c r="W656">
        <f t="shared" si="96"/>
        <v>49.528364719999999</v>
      </c>
      <c r="X656">
        <f t="shared" si="97"/>
        <v>56.201645839999998</v>
      </c>
      <c r="Y656">
        <f t="shared" si="98"/>
        <v>13.026586</v>
      </c>
      <c r="Z656">
        <f>VLOOKUP(E656,temp!$A$1:$C$13,3,FALSE)</f>
        <v>58.5</v>
      </c>
      <c r="AA656">
        <f>VLOOKUP(E656,temp!$A$1:$C$13,2,FALSE)</f>
        <v>53.6</v>
      </c>
    </row>
    <row r="657" spans="1:27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  <c r="Q657">
        <f t="shared" si="90"/>
        <v>2012</v>
      </c>
      <c r="R657" t="str">
        <f t="shared" si="91"/>
        <v>Fall</v>
      </c>
      <c r="S657" t="str">
        <f t="shared" si="92"/>
        <v>Jan</v>
      </c>
      <c r="T657" t="str">
        <f t="shared" si="93"/>
        <v>Wed</v>
      </c>
      <c r="U657" t="str">
        <f t="shared" si="94"/>
        <v>Work</v>
      </c>
      <c r="V657" t="str">
        <f t="shared" si="95"/>
        <v>Clear</v>
      </c>
      <c r="W657">
        <f t="shared" si="96"/>
        <v>48.205364719999999</v>
      </c>
      <c r="X657">
        <f t="shared" si="97"/>
        <v>54.891180319999997</v>
      </c>
      <c r="Y657">
        <f t="shared" si="98"/>
        <v>7.6904859999999999</v>
      </c>
      <c r="Z657">
        <f>VLOOKUP(E657,temp!$A$1:$C$13,3,FALSE)</f>
        <v>58.5</v>
      </c>
      <c r="AA657">
        <f>VLOOKUP(E657,temp!$A$1:$C$13,2,FALSE)</f>
        <v>53.6</v>
      </c>
    </row>
    <row r="658" spans="1:27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  <c r="Q658">
        <f t="shared" si="90"/>
        <v>2012</v>
      </c>
      <c r="R658" t="str">
        <f t="shared" si="91"/>
        <v>Fall</v>
      </c>
      <c r="S658" t="str">
        <f t="shared" si="92"/>
        <v>Jan</v>
      </c>
      <c r="T658" t="str">
        <f t="shared" si="93"/>
        <v>Thu</v>
      </c>
      <c r="U658" t="str">
        <f t="shared" si="94"/>
        <v>Work</v>
      </c>
      <c r="V658" t="str">
        <f t="shared" si="95"/>
        <v>Mist</v>
      </c>
      <c r="W658">
        <f t="shared" si="96"/>
        <v>55.261399999999995</v>
      </c>
      <c r="X658">
        <f t="shared" si="97"/>
        <v>62.520754999999994</v>
      </c>
      <c r="Y658">
        <f t="shared" si="98"/>
        <v>16.637841999999999</v>
      </c>
      <c r="Z658">
        <f>VLOOKUP(E658,temp!$A$1:$C$13,3,FALSE)</f>
        <v>58.5</v>
      </c>
      <c r="AA658">
        <f>VLOOKUP(E658,temp!$A$1:$C$13,2,FALSE)</f>
        <v>53.6</v>
      </c>
    </row>
    <row r="659" spans="1:27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  <c r="Q659">
        <f t="shared" si="90"/>
        <v>2012</v>
      </c>
      <c r="R659" t="str">
        <f t="shared" si="91"/>
        <v>Fall</v>
      </c>
      <c r="S659" t="str">
        <f t="shared" si="92"/>
        <v>Jan</v>
      </c>
      <c r="T659" t="str">
        <f t="shared" si="93"/>
        <v>Fri</v>
      </c>
      <c r="U659" t="str">
        <f t="shared" si="94"/>
        <v>Work</v>
      </c>
      <c r="V659" t="str">
        <f t="shared" si="95"/>
        <v>Mist</v>
      </c>
      <c r="W659">
        <f t="shared" si="96"/>
        <v>59.583164719999985</v>
      </c>
      <c r="X659">
        <f t="shared" si="97"/>
        <v>65.604827839999999</v>
      </c>
      <c r="Y659">
        <f t="shared" si="98"/>
        <v>9.9069639999999985</v>
      </c>
      <c r="Z659">
        <f>VLOOKUP(E659,temp!$A$1:$C$13,3,FALSE)</f>
        <v>58.5</v>
      </c>
      <c r="AA659">
        <f>VLOOKUP(E659,temp!$A$1:$C$13,2,FALSE)</f>
        <v>53.6</v>
      </c>
    </row>
    <row r="660" spans="1:27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  <c r="Q660">
        <f t="shared" si="90"/>
        <v>2012</v>
      </c>
      <c r="R660" t="str">
        <f t="shared" si="91"/>
        <v>Fall</v>
      </c>
      <c r="S660" t="str">
        <f t="shared" si="92"/>
        <v>Jan</v>
      </c>
      <c r="T660" t="str">
        <f t="shared" si="93"/>
        <v>Sat</v>
      </c>
      <c r="U660" t="str">
        <f t="shared" si="94"/>
        <v>Weekend</v>
      </c>
      <c r="V660" t="str">
        <f t="shared" si="95"/>
        <v>Clear</v>
      </c>
      <c r="W660">
        <f t="shared" si="96"/>
        <v>51.204235279999999</v>
      </c>
      <c r="X660">
        <f t="shared" si="97"/>
        <v>57.665637679999996</v>
      </c>
      <c r="Y660">
        <f t="shared" si="98"/>
        <v>8.7574420000000011</v>
      </c>
      <c r="Z660">
        <f>VLOOKUP(E660,temp!$A$1:$C$13,3,FALSE)</f>
        <v>58.5</v>
      </c>
      <c r="AA660">
        <f>VLOOKUP(E660,temp!$A$1:$C$13,2,FALSE)</f>
        <v>53.6</v>
      </c>
    </row>
    <row r="661" spans="1:27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  <c r="Q661">
        <f t="shared" si="90"/>
        <v>2012</v>
      </c>
      <c r="R661" t="str">
        <f t="shared" si="91"/>
        <v>Fall</v>
      </c>
      <c r="S661" t="str">
        <f t="shared" si="92"/>
        <v>Jan</v>
      </c>
      <c r="T661" t="str">
        <f t="shared" si="93"/>
        <v>Sun</v>
      </c>
      <c r="U661" t="str">
        <f t="shared" si="94"/>
        <v>Weekend</v>
      </c>
      <c r="V661" t="str">
        <f t="shared" si="95"/>
        <v>Clear</v>
      </c>
      <c r="W661">
        <f t="shared" si="96"/>
        <v>49.087435279999994</v>
      </c>
      <c r="X661">
        <f t="shared" si="97"/>
        <v>55.662595159999995</v>
      </c>
      <c r="Y661">
        <f t="shared" si="98"/>
        <v>11.959564</v>
      </c>
      <c r="Z661">
        <f>VLOOKUP(E661,temp!$A$1:$C$13,3,FALSE)</f>
        <v>58.5</v>
      </c>
      <c r="AA661">
        <f>VLOOKUP(E661,temp!$A$1:$C$13,2,FALSE)</f>
        <v>53.6</v>
      </c>
    </row>
    <row r="662" spans="1:27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  <c r="Q662">
        <f t="shared" si="90"/>
        <v>2012</v>
      </c>
      <c r="R662" t="str">
        <f t="shared" si="91"/>
        <v>Fall</v>
      </c>
      <c r="S662" t="str">
        <f t="shared" si="92"/>
        <v>Jan</v>
      </c>
      <c r="T662" t="str">
        <f t="shared" si="93"/>
        <v>Mon</v>
      </c>
      <c r="U662" t="str">
        <f t="shared" si="94"/>
        <v>Work</v>
      </c>
      <c r="V662" t="str">
        <f t="shared" si="95"/>
        <v>Clear</v>
      </c>
      <c r="W662">
        <f t="shared" si="96"/>
        <v>51.557000000000002</v>
      </c>
      <c r="X662">
        <f t="shared" si="97"/>
        <v>58.898241679999991</v>
      </c>
      <c r="Y662">
        <f t="shared" si="98"/>
        <v>6.3778977999999995</v>
      </c>
      <c r="Z662">
        <f>VLOOKUP(E662,temp!$A$1:$C$13,3,FALSE)</f>
        <v>58.5</v>
      </c>
      <c r="AA662">
        <f>VLOOKUP(E662,temp!$A$1:$C$13,2,FALSE)</f>
        <v>53.6</v>
      </c>
    </row>
    <row r="663" spans="1:27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  <c r="Q663">
        <f t="shared" si="90"/>
        <v>2012</v>
      </c>
      <c r="R663" t="str">
        <f t="shared" si="91"/>
        <v>Fall</v>
      </c>
      <c r="S663" t="str">
        <f t="shared" si="92"/>
        <v>Jan</v>
      </c>
      <c r="T663" t="str">
        <f t="shared" si="93"/>
        <v>Tue</v>
      </c>
      <c r="U663" t="str">
        <f t="shared" si="94"/>
        <v>Work</v>
      </c>
      <c r="V663" t="str">
        <f t="shared" si="95"/>
        <v>Clear</v>
      </c>
      <c r="W663">
        <f t="shared" si="96"/>
        <v>57.554635279999985</v>
      </c>
      <c r="X663">
        <f t="shared" si="97"/>
        <v>64.678300159999992</v>
      </c>
      <c r="Y663">
        <f t="shared" si="98"/>
        <v>7.2400228000000002</v>
      </c>
      <c r="Z663">
        <f>VLOOKUP(E663,temp!$A$1:$C$13,3,FALSE)</f>
        <v>58.5</v>
      </c>
      <c r="AA663">
        <f>VLOOKUP(E663,temp!$A$1:$C$13,2,FALSE)</f>
        <v>53.6</v>
      </c>
    </row>
    <row r="664" spans="1:27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  <c r="Q664">
        <f t="shared" si="90"/>
        <v>2012</v>
      </c>
      <c r="R664" t="str">
        <f t="shared" si="91"/>
        <v>Fall</v>
      </c>
      <c r="S664" t="str">
        <f t="shared" si="92"/>
        <v>Jan</v>
      </c>
      <c r="T664" t="str">
        <f t="shared" si="93"/>
        <v>Wed</v>
      </c>
      <c r="U664" t="str">
        <f t="shared" si="94"/>
        <v>Work</v>
      </c>
      <c r="V664" t="str">
        <f t="shared" si="95"/>
        <v>Clear</v>
      </c>
      <c r="W664">
        <f t="shared" si="96"/>
        <v>62.141000000000005</v>
      </c>
      <c r="X664">
        <f t="shared" si="97"/>
        <v>68.146310839999998</v>
      </c>
      <c r="Y664">
        <f t="shared" si="98"/>
        <v>5.8034271999999998</v>
      </c>
      <c r="Z664">
        <f>VLOOKUP(E664,temp!$A$1:$C$13,3,FALSE)</f>
        <v>58.5</v>
      </c>
      <c r="AA664">
        <f>VLOOKUP(E664,temp!$A$1:$C$13,2,FALSE)</f>
        <v>53.6</v>
      </c>
    </row>
    <row r="665" spans="1:27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  <c r="Q665">
        <f t="shared" si="90"/>
        <v>2012</v>
      </c>
      <c r="R665" t="str">
        <f t="shared" si="91"/>
        <v>Fall</v>
      </c>
      <c r="S665" t="str">
        <f t="shared" si="92"/>
        <v>Jan</v>
      </c>
      <c r="T665" t="str">
        <f t="shared" si="93"/>
        <v>Thu</v>
      </c>
      <c r="U665" t="str">
        <f t="shared" si="94"/>
        <v>Work</v>
      </c>
      <c r="V665" t="str">
        <f t="shared" si="95"/>
        <v>Mist</v>
      </c>
      <c r="W665">
        <f t="shared" si="96"/>
        <v>58.172000000000004</v>
      </c>
      <c r="X665">
        <f t="shared" si="97"/>
        <v>64.603123519999997</v>
      </c>
      <c r="Y665">
        <f t="shared" si="98"/>
        <v>9.2087500000000002</v>
      </c>
      <c r="Z665">
        <f>VLOOKUP(E665,temp!$A$1:$C$13,3,FALSE)</f>
        <v>58.5</v>
      </c>
      <c r="AA665">
        <f>VLOOKUP(E665,temp!$A$1:$C$13,2,FALSE)</f>
        <v>53.6</v>
      </c>
    </row>
    <row r="666" spans="1:27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  <c r="Q666">
        <f t="shared" si="90"/>
        <v>2012</v>
      </c>
      <c r="R666" t="str">
        <f t="shared" si="91"/>
        <v>Fall</v>
      </c>
      <c r="S666" t="str">
        <f t="shared" si="92"/>
        <v>Jan</v>
      </c>
      <c r="T666" t="str">
        <f t="shared" si="93"/>
        <v>Fri</v>
      </c>
      <c r="U666" t="str">
        <f t="shared" si="94"/>
        <v>Work</v>
      </c>
      <c r="V666" t="str">
        <f t="shared" si="95"/>
        <v>Mist</v>
      </c>
      <c r="W666">
        <f t="shared" si="96"/>
        <v>57.730964719999996</v>
      </c>
      <c r="X666">
        <f t="shared" si="97"/>
        <v>63.756410000000002</v>
      </c>
      <c r="Y666">
        <f t="shared" si="98"/>
        <v>9.7428220000000003</v>
      </c>
      <c r="Z666">
        <f>VLOOKUP(E666,temp!$A$1:$C$13,3,FALSE)</f>
        <v>58.5</v>
      </c>
      <c r="AA666">
        <f>VLOOKUP(E666,temp!$A$1:$C$13,2,FALSE)</f>
        <v>53.6</v>
      </c>
    </row>
    <row r="667" spans="1:27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  <c r="Q667">
        <f t="shared" si="90"/>
        <v>2012</v>
      </c>
      <c r="R667" t="str">
        <f t="shared" si="91"/>
        <v>Fall</v>
      </c>
      <c r="S667" t="str">
        <f t="shared" si="92"/>
        <v>Jan</v>
      </c>
      <c r="T667" t="str">
        <f t="shared" si="93"/>
        <v>Sat</v>
      </c>
      <c r="U667" t="str">
        <f t="shared" si="94"/>
        <v>Weekend</v>
      </c>
      <c r="V667" t="str">
        <f t="shared" si="95"/>
        <v>Mist</v>
      </c>
      <c r="W667">
        <f t="shared" si="96"/>
        <v>56.055199999999999</v>
      </c>
      <c r="X667">
        <f t="shared" si="97"/>
        <v>62.826831319999982</v>
      </c>
      <c r="Y667">
        <f t="shared" si="98"/>
        <v>16.555672000000001</v>
      </c>
      <c r="Z667">
        <f>VLOOKUP(E667,temp!$A$1:$C$13,3,FALSE)</f>
        <v>58.5</v>
      </c>
      <c r="AA667">
        <f>VLOOKUP(E667,temp!$A$1:$C$13,2,FALSE)</f>
        <v>53.6</v>
      </c>
    </row>
    <row r="668" spans="1:27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  <c r="Q668">
        <f t="shared" si="90"/>
        <v>2012</v>
      </c>
      <c r="R668" t="str">
        <f t="shared" si="91"/>
        <v>Fall</v>
      </c>
      <c r="S668" t="str">
        <f t="shared" si="92"/>
        <v>Jan</v>
      </c>
      <c r="T668" t="str">
        <f t="shared" si="93"/>
        <v>Sun</v>
      </c>
      <c r="U668" t="str">
        <f t="shared" si="94"/>
        <v>Weekend</v>
      </c>
      <c r="V668" t="str">
        <f t="shared" si="95"/>
        <v>Mist</v>
      </c>
      <c r="W668">
        <f t="shared" si="96"/>
        <v>50.498599999999996</v>
      </c>
      <c r="X668">
        <f t="shared" si="97"/>
        <v>57.046772840000003</v>
      </c>
      <c r="Y668">
        <f t="shared" si="98"/>
        <v>27.268528</v>
      </c>
      <c r="Z668">
        <f>VLOOKUP(E668,temp!$A$1:$C$13,3,FALSE)</f>
        <v>58.5</v>
      </c>
      <c r="AA668">
        <f>VLOOKUP(E668,temp!$A$1:$C$13,2,FALSE)</f>
        <v>53.6</v>
      </c>
    </row>
    <row r="669" spans="1:27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  <c r="Q669">
        <f t="shared" si="90"/>
        <v>2012</v>
      </c>
      <c r="R669" t="str">
        <f t="shared" si="91"/>
        <v>Fall</v>
      </c>
      <c r="S669" t="str">
        <f t="shared" si="92"/>
        <v>Jan</v>
      </c>
      <c r="T669" t="str">
        <f t="shared" si="93"/>
        <v>Mon</v>
      </c>
      <c r="U669" t="str">
        <f t="shared" si="94"/>
        <v>Work</v>
      </c>
      <c r="V669" t="str">
        <f t="shared" si="95"/>
        <v>LightRain</v>
      </c>
      <c r="W669">
        <f t="shared" si="96"/>
        <v>46.529600000000002</v>
      </c>
      <c r="X669">
        <f t="shared" si="97"/>
        <v>53.584375999999999</v>
      </c>
      <c r="Y669">
        <f t="shared" si="98"/>
        <v>24.641200000000001</v>
      </c>
      <c r="Z669">
        <f>VLOOKUP(E669,temp!$A$1:$C$13,3,FALSE)</f>
        <v>58.5</v>
      </c>
      <c r="AA669">
        <f>VLOOKUP(E669,temp!$A$1:$C$13,2,FALSE)</f>
        <v>53.6</v>
      </c>
    </row>
    <row r="670" spans="1:27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  <c r="Q670">
        <f t="shared" si="90"/>
        <v>2012</v>
      </c>
      <c r="R670" t="str">
        <f t="shared" si="91"/>
        <v>Fall</v>
      </c>
      <c r="S670" t="str">
        <f t="shared" si="92"/>
        <v>Jan</v>
      </c>
      <c r="T670" t="str">
        <f t="shared" si="93"/>
        <v>Tue</v>
      </c>
      <c r="U670" t="str">
        <f t="shared" si="94"/>
        <v>Work</v>
      </c>
      <c r="V670" t="str">
        <f t="shared" si="95"/>
        <v>Mist</v>
      </c>
      <c r="W670">
        <f t="shared" si="96"/>
        <v>33.636382879999999</v>
      </c>
      <c r="X670">
        <f t="shared" si="97"/>
        <v>37.781294359999997</v>
      </c>
      <c r="Y670">
        <f t="shared" si="98"/>
        <v>15.058593999999999</v>
      </c>
      <c r="Z670">
        <f>VLOOKUP(E670,temp!$A$1:$C$13,3,FALSE)</f>
        <v>58.5</v>
      </c>
      <c r="AA670">
        <f>VLOOKUP(E670,temp!$A$1:$C$13,2,FALSE)</f>
        <v>53.6</v>
      </c>
    </row>
    <row r="671" spans="1:27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  <c r="Q671">
        <f t="shared" si="90"/>
        <v>2012</v>
      </c>
      <c r="R671" t="str">
        <f t="shared" si="91"/>
        <v>Fall</v>
      </c>
      <c r="S671" t="str">
        <f t="shared" si="92"/>
        <v>Jan</v>
      </c>
      <c r="T671" t="str">
        <f t="shared" si="93"/>
        <v>Wed</v>
      </c>
      <c r="U671" t="str">
        <f t="shared" si="94"/>
        <v>Work</v>
      </c>
      <c r="V671" t="str">
        <f t="shared" si="95"/>
        <v>Mist</v>
      </c>
      <c r="W671">
        <f t="shared" si="96"/>
        <v>37.797799999999995</v>
      </c>
      <c r="X671">
        <f t="shared" si="97"/>
        <v>44.028644</v>
      </c>
      <c r="Y671">
        <f t="shared" si="98"/>
        <v>12.000022000000001</v>
      </c>
      <c r="Z671">
        <f>VLOOKUP(E671,temp!$A$1:$C$13,3,FALSE)</f>
        <v>58.5</v>
      </c>
      <c r="AA671">
        <f>VLOOKUP(E671,temp!$A$1:$C$13,2,FALSE)</f>
        <v>53.6</v>
      </c>
    </row>
    <row r="672" spans="1:27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  <c r="Q672">
        <f t="shared" si="90"/>
        <v>2012</v>
      </c>
      <c r="R672" t="str">
        <f t="shared" si="91"/>
        <v>Fall</v>
      </c>
      <c r="S672" t="str">
        <f t="shared" si="92"/>
        <v>Jan</v>
      </c>
      <c r="T672" t="str">
        <f t="shared" si="93"/>
        <v>Thu</v>
      </c>
      <c r="U672" t="str">
        <f t="shared" si="94"/>
        <v>Work</v>
      </c>
      <c r="V672" t="str">
        <f t="shared" si="95"/>
        <v>Mist</v>
      </c>
      <c r="W672">
        <f t="shared" si="96"/>
        <v>38.679764720000001</v>
      </c>
      <c r="X672">
        <f t="shared" si="97"/>
        <v>45.107721679999997</v>
      </c>
      <c r="Y672">
        <f t="shared" si="98"/>
        <v>11.384836000000002</v>
      </c>
      <c r="Z672">
        <f>VLOOKUP(E672,temp!$A$1:$C$13,3,FALSE)</f>
        <v>48.8</v>
      </c>
      <c r="AA672">
        <f>VLOOKUP(E672,temp!$A$1:$C$13,2,FALSE)</f>
        <v>43</v>
      </c>
    </row>
    <row r="673" spans="1:27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  <c r="Q673">
        <f t="shared" si="90"/>
        <v>2012</v>
      </c>
      <c r="R673" t="str">
        <f t="shared" si="91"/>
        <v>Fall</v>
      </c>
      <c r="S673" t="str">
        <f t="shared" si="92"/>
        <v>Jan</v>
      </c>
      <c r="T673" t="str">
        <f t="shared" si="93"/>
        <v>Fri</v>
      </c>
      <c r="U673" t="str">
        <f t="shared" si="94"/>
        <v>Work</v>
      </c>
      <c r="V673" t="str">
        <f t="shared" si="95"/>
        <v>Clear</v>
      </c>
      <c r="W673">
        <f t="shared" si="96"/>
        <v>37.533199999999994</v>
      </c>
      <c r="X673">
        <f t="shared" si="97"/>
        <v>43.411365680000003</v>
      </c>
      <c r="Y673">
        <f t="shared" si="98"/>
        <v>18.567550000000001</v>
      </c>
      <c r="Z673">
        <f>VLOOKUP(E673,temp!$A$1:$C$13,3,FALSE)</f>
        <v>48.8</v>
      </c>
      <c r="AA673">
        <f>VLOOKUP(E673,temp!$A$1:$C$13,2,FALSE)</f>
        <v>43</v>
      </c>
    </row>
    <row r="674" spans="1:27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  <c r="Q674">
        <f t="shared" si="90"/>
        <v>2012</v>
      </c>
      <c r="R674" t="str">
        <f t="shared" si="91"/>
        <v>Fall</v>
      </c>
      <c r="S674" t="str">
        <f t="shared" si="92"/>
        <v>Jan</v>
      </c>
      <c r="T674" t="str">
        <f t="shared" si="93"/>
        <v>Sat</v>
      </c>
      <c r="U674" t="str">
        <f t="shared" si="94"/>
        <v>Weekend</v>
      </c>
      <c r="V674" t="str">
        <f t="shared" si="95"/>
        <v>Mist</v>
      </c>
      <c r="W674">
        <f t="shared" si="96"/>
        <v>36.298364720000002</v>
      </c>
      <c r="X674">
        <f t="shared" si="97"/>
        <v>39.48216584</v>
      </c>
      <c r="Y674">
        <f t="shared" si="98"/>
        <v>18.854914000000001</v>
      </c>
      <c r="Z674">
        <f>VLOOKUP(E674,temp!$A$1:$C$13,3,FALSE)</f>
        <v>48.8</v>
      </c>
      <c r="AA674">
        <f>VLOOKUP(E674,temp!$A$1:$C$13,2,FALSE)</f>
        <v>43</v>
      </c>
    </row>
    <row r="675" spans="1:27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  <c r="Q675">
        <f t="shared" si="90"/>
        <v>2012</v>
      </c>
      <c r="R675" t="str">
        <f t="shared" si="91"/>
        <v>Fall</v>
      </c>
      <c r="S675" t="str">
        <f t="shared" si="92"/>
        <v>Jan</v>
      </c>
      <c r="T675" t="str">
        <f t="shared" si="93"/>
        <v>Sun</v>
      </c>
      <c r="U675" t="str">
        <f t="shared" si="94"/>
        <v>Weekend</v>
      </c>
      <c r="V675" t="str">
        <f t="shared" si="95"/>
        <v>Clear</v>
      </c>
      <c r="W675">
        <f t="shared" si="96"/>
        <v>34.446164719999992</v>
      </c>
      <c r="X675">
        <f t="shared" si="97"/>
        <v>40.17681752</v>
      </c>
      <c r="Y675">
        <f t="shared" si="98"/>
        <v>12.821128</v>
      </c>
      <c r="Z675">
        <f>VLOOKUP(E675,temp!$A$1:$C$13,3,FALSE)</f>
        <v>48.8</v>
      </c>
      <c r="AA675">
        <f>VLOOKUP(E675,temp!$A$1:$C$13,2,FALSE)</f>
        <v>43</v>
      </c>
    </row>
    <row r="676" spans="1:27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  <c r="Q676">
        <f t="shared" si="90"/>
        <v>2012</v>
      </c>
      <c r="R676" t="str">
        <f t="shared" si="91"/>
        <v>Fall</v>
      </c>
      <c r="S676" t="str">
        <f t="shared" si="92"/>
        <v>Jan</v>
      </c>
      <c r="T676" t="str">
        <f t="shared" si="93"/>
        <v>Mon</v>
      </c>
      <c r="U676" t="str">
        <f t="shared" si="94"/>
        <v>Work</v>
      </c>
      <c r="V676" t="str">
        <f t="shared" si="95"/>
        <v>Clear</v>
      </c>
      <c r="W676">
        <f t="shared" si="96"/>
        <v>33.740635279999992</v>
      </c>
      <c r="X676">
        <f t="shared" si="97"/>
        <v>37.557472999999995</v>
      </c>
      <c r="Y676">
        <f t="shared" si="98"/>
        <v>16.597450000000002</v>
      </c>
      <c r="Z676">
        <f>VLOOKUP(E676,temp!$A$1:$C$13,3,FALSE)</f>
        <v>48.8</v>
      </c>
      <c r="AA676">
        <f>VLOOKUP(E676,temp!$A$1:$C$13,2,FALSE)</f>
        <v>43</v>
      </c>
    </row>
    <row r="677" spans="1:27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  <c r="Q677">
        <f t="shared" si="90"/>
        <v>2012</v>
      </c>
      <c r="R677" t="str">
        <f t="shared" si="91"/>
        <v>Fall</v>
      </c>
      <c r="S677" t="str">
        <f t="shared" si="92"/>
        <v>Jan</v>
      </c>
      <c r="T677" t="str">
        <f t="shared" si="93"/>
        <v>Tue</v>
      </c>
      <c r="U677" t="str">
        <f t="shared" si="94"/>
        <v>Work</v>
      </c>
      <c r="V677" t="str">
        <f t="shared" si="95"/>
        <v>Clear</v>
      </c>
      <c r="W677">
        <f t="shared" si="96"/>
        <v>29.68336472</v>
      </c>
      <c r="X677">
        <f t="shared" si="97"/>
        <v>34.322436679999996</v>
      </c>
      <c r="Y677">
        <f t="shared" si="98"/>
        <v>12.451858</v>
      </c>
      <c r="Z677">
        <f>VLOOKUP(E677,temp!$A$1:$C$13,3,FALSE)</f>
        <v>48.8</v>
      </c>
      <c r="AA677">
        <f>VLOOKUP(E677,temp!$A$1:$C$13,2,FALSE)</f>
        <v>43</v>
      </c>
    </row>
    <row r="678" spans="1:27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  <c r="Q678">
        <f t="shared" si="90"/>
        <v>2012</v>
      </c>
      <c r="R678" t="str">
        <f t="shared" si="91"/>
        <v>Fall</v>
      </c>
      <c r="S678" t="str">
        <f t="shared" si="92"/>
        <v>Jan</v>
      </c>
      <c r="T678" t="str">
        <f t="shared" si="93"/>
        <v>Wed</v>
      </c>
      <c r="U678" t="str">
        <f t="shared" si="94"/>
        <v>Work</v>
      </c>
      <c r="V678" t="str">
        <f t="shared" si="95"/>
        <v>Mist</v>
      </c>
      <c r="W678">
        <f t="shared" si="96"/>
        <v>31.270964720000002</v>
      </c>
      <c r="X678">
        <f t="shared" si="97"/>
        <v>33.474746840000002</v>
      </c>
      <c r="Y678">
        <f t="shared" si="98"/>
        <v>21.071127999999998</v>
      </c>
      <c r="Z678">
        <f>VLOOKUP(E678,temp!$A$1:$C$13,3,FALSE)</f>
        <v>48.8</v>
      </c>
      <c r="AA678">
        <f>VLOOKUP(E678,temp!$A$1:$C$13,2,FALSE)</f>
        <v>43</v>
      </c>
    </row>
    <row r="679" spans="1:27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  <c r="Q679">
        <f t="shared" si="90"/>
        <v>2012</v>
      </c>
      <c r="R679" t="str">
        <f t="shared" si="91"/>
        <v>Fall</v>
      </c>
      <c r="S679" t="str">
        <f t="shared" si="92"/>
        <v>Jan</v>
      </c>
      <c r="T679" t="str">
        <f t="shared" si="93"/>
        <v>Thu</v>
      </c>
      <c r="U679" t="str">
        <f t="shared" si="94"/>
        <v>Work</v>
      </c>
      <c r="V679" t="str">
        <f t="shared" si="95"/>
        <v>Clear</v>
      </c>
      <c r="W679">
        <f t="shared" si="96"/>
        <v>37.234096159999993</v>
      </c>
      <c r="X679">
        <f t="shared" si="97"/>
        <v>41.684377640000001</v>
      </c>
      <c r="Y679">
        <f t="shared" si="98"/>
        <v>23.95711</v>
      </c>
      <c r="Z679">
        <f>VLOOKUP(E679,temp!$A$1:$C$13,3,FALSE)</f>
        <v>48.8</v>
      </c>
      <c r="AA679">
        <f>VLOOKUP(E679,temp!$A$1:$C$13,2,FALSE)</f>
        <v>43</v>
      </c>
    </row>
    <row r="680" spans="1:27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  <c r="Q680">
        <f t="shared" si="90"/>
        <v>2012</v>
      </c>
      <c r="R680" t="str">
        <f t="shared" si="91"/>
        <v>Fall</v>
      </c>
      <c r="S680" t="str">
        <f t="shared" si="92"/>
        <v>Jan</v>
      </c>
      <c r="T680" t="str">
        <f t="shared" si="93"/>
        <v>Fri</v>
      </c>
      <c r="U680" t="str">
        <f t="shared" si="94"/>
        <v>Work</v>
      </c>
      <c r="V680" t="str">
        <f t="shared" si="95"/>
        <v>Clear</v>
      </c>
      <c r="W680">
        <f t="shared" si="96"/>
        <v>38.238835279999996</v>
      </c>
      <c r="X680">
        <f t="shared" si="97"/>
        <v>43.33460251999999</v>
      </c>
      <c r="Y680">
        <f t="shared" si="98"/>
        <v>15.160828</v>
      </c>
      <c r="Z680">
        <f>VLOOKUP(E680,temp!$A$1:$C$13,3,FALSE)</f>
        <v>48.8</v>
      </c>
      <c r="AA680">
        <f>VLOOKUP(E680,temp!$A$1:$C$13,2,FALSE)</f>
        <v>43</v>
      </c>
    </row>
    <row r="681" spans="1:27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  <c r="Q681">
        <f t="shared" si="90"/>
        <v>2012</v>
      </c>
      <c r="R681" t="str">
        <f t="shared" si="91"/>
        <v>Fall</v>
      </c>
      <c r="S681" t="str">
        <f t="shared" si="92"/>
        <v>Jan</v>
      </c>
      <c r="T681" t="str">
        <f t="shared" si="93"/>
        <v>Sat</v>
      </c>
      <c r="U681" t="str">
        <f t="shared" si="94"/>
        <v>Weekend</v>
      </c>
      <c r="V681" t="str">
        <f t="shared" si="95"/>
        <v>Clear</v>
      </c>
      <c r="W681">
        <f t="shared" si="96"/>
        <v>41.149435279999992</v>
      </c>
      <c r="X681">
        <f t="shared" si="97"/>
        <v>48.03607147999999</v>
      </c>
      <c r="Y681">
        <f t="shared" si="98"/>
        <v>4.8178228000000001</v>
      </c>
      <c r="Z681">
        <f>VLOOKUP(E681,temp!$A$1:$C$13,3,FALSE)</f>
        <v>48.8</v>
      </c>
      <c r="AA681">
        <f>VLOOKUP(E681,temp!$A$1:$C$13,2,FALSE)</f>
        <v>43</v>
      </c>
    </row>
    <row r="682" spans="1:27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  <c r="Q682">
        <f t="shared" si="90"/>
        <v>2012</v>
      </c>
      <c r="R682" t="str">
        <f t="shared" si="91"/>
        <v>Fall</v>
      </c>
      <c r="S682" t="str">
        <f t="shared" si="92"/>
        <v>Jan</v>
      </c>
      <c r="T682" t="str">
        <f t="shared" si="93"/>
        <v>Sun</v>
      </c>
      <c r="U682" t="str">
        <f t="shared" si="94"/>
        <v>Weekend</v>
      </c>
      <c r="V682" t="str">
        <f t="shared" si="95"/>
        <v>Clear</v>
      </c>
      <c r="W682">
        <f t="shared" si="96"/>
        <v>44.500964719999999</v>
      </c>
      <c r="X682">
        <f t="shared" si="97"/>
        <v>51.425854520000001</v>
      </c>
      <c r="Y682">
        <f t="shared" si="98"/>
        <v>9.4150000000000009</v>
      </c>
      <c r="Z682">
        <f>VLOOKUP(E682,temp!$A$1:$C$13,3,FALSE)</f>
        <v>48.8</v>
      </c>
      <c r="AA682">
        <f>VLOOKUP(E682,temp!$A$1:$C$13,2,FALSE)</f>
        <v>43</v>
      </c>
    </row>
    <row r="683" spans="1:27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  <c r="Q683">
        <f t="shared" si="90"/>
        <v>2012</v>
      </c>
      <c r="R683" t="str">
        <f t="shared" si="91"/>
        <v>Fall</v>
      </c>
      <c r="S683" t="str">
        <f t="shared" si="92"/>
        <v>Jan</v>
      </c>
      <c r="T683" t="str">
        <f t="shared" si="93"/>
        <v>Mon</v>
      </c>
      <c r="U683" t="str">
        <f t="shared" si="94"/>
        <v>Weekend</v>
      </c>
      <c r="V683" t="str">
        <f t="shared" si="95"/>
        <v>Clear</v>
      </c>
      <c r="W683">
        <f t="shared" si="96"/>
        <v>51.292399999999994</v>
      </c>
      <c r="X683">
        <f t="shared" si="97"/>
        <v>57.975741319999997</v>
      </c>
      <c r="Y683">
        <f t="shared" si="98"/>
        <v>12.452122000000001</v>
      </c>
      <c r="Z683">
        <f>VLOOKUP(E683,temp!$A$1:$C$13,3,FALSE)</f>
        <v>48.8</v>
      </c>
      <c r="AA683">
        <f>VLOOKUP(E683,temp!$A$1:$C$13,2,FALSE)</f>
        <v>43</v>
      </c>
    </row>
    <row r="684" spans="1:27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  <c r="Q684">
        <f t="shared" si="90"/>
        <v>2012</v>
      </c>
      <c r="R684" t="str">
        <f t="shared" si="91"/>
        <v>Fall</v>
      </c>
      <c r="S684" t="str">
        <f t="shared" si="92"/>
        <v>Jan</v>
      </c>
      <c r="T684" t="str">
        <f t="shared" si="93"/>
        <v>Tue</v>
      </c>
      <c r="U684" t="str">
        <f t="shared" si="94"/>
        <v>Work</v>
      </c>
      <c r="V684" t="str">
        <f t="shared" si="95"/>
        <v>Mist</v>
      </c>
      <c r="W684">
        <f t="shared" si="96"/>
        <v>36.298364720000002</v>
      </c>
      <c r="X684">
        <f t="shared" si="97"/>
        <v>39.406379000000001</v>
      </c>
      <c r="Y684">
        <f t="shared" si="98"/>
        <v>23.575036000000001</v>
      </c>
      <c r="Z684">
        <f>VLOOKUP(E684,temp!$A$1:$C$13,3,FALSE)</f>
        <v>48.8</v>
      </c>
      <c r="AA684">
        <f>VLOOKUP(E684,temp!$A$1:$C$13,2,FALSE)</f>
        <v>43</v>
      </c>
    </row>
    <row r="685" spans="1:27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  <c r="Q685">
        <f t="shared" si="90"/>
        <v>2012</v>
      </c>
      <c r="R685" t="str">
        <f t="shared" si="91"/>
        <v>Fall</v>
      </c>
      <c r="S685" t="str">
        <f t="shared" si="92"/>
        <v>Jan</v>
      </c>
      <c r="T685" t="str">
        <f t="shared" si="93"/>
        <v>Wed</v>
      </c>
      <c r="U685" t="str">
        <f t="shared" si="94"/>
        <v>Work</v>
      </c>
      <c r="V685" t="str">
        <f t="shared" si="95"/>
        <v>Clear</v>
      </c>
      <c r="W685">
        <f t="shared" si="96"/>
        <v>30.565435279999996</v>
      </c>
      <c r="X685">
        <f t="shared" si="97"/>
        <v>34.321948519999999</v>
      </c>
      <c r="Y685">
        <f t="shared" si="98"/>
        <v>14.17525</v>
      </c>
      <c r="Z685">
        <f>VLOOKUP(E685,temp!$A$1:$C$13,3,FALSE)</f>
        <v>48.8</v>
      </c>
      <c r="AA685">
        <f>VLOOKUP(E685,temp!$A$1:$C$13,2,FALSE)</f>
        <v>43</v>
      </c>
    </row>
    <row r="686" spans="1:27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  <c r="Q686">
        <f t="shared" si="90"/>
        <v>2012</v>
      </c>
      <c r="R686" t="str">
        <f t="shared" si="91"/>
        <v>Fall</v>
      </c>
      <c r="S686" t="str">
        <f t="shared" si="92"/>
        <v>Jan</v>
      </c>
      <c r="T686" t="str">
        <f t="shared" si="93"/>
        <v>Thu</v>
      </c>
      <c r="U686" t="str">
        <f t="shared" si="94"/>
        <v>Work</v>
      </c>
      <c r="V686" t="str">
        <f t="shared" si="95"/>
        <v>Mist</v>
      </c>
      <c r="W686">
        <f t="shared" si="96"/>
        <v>34.005235280000001</v>
      </c>
      <c r="X686">
        <f t="shared" si="97"/>
        <v>39.561003679999999</v>
      </c>
      <c r="Y686">
        <f t="shared" si="98"/>
        <v>11.097142000000002</v>
      </c>
      <c r="Z686">
        <f>VLOOKUP(E686,temp!$A$1:$C$13,3,FALSE)</f>
        <v>48.8</v>
      </c>
      <c r="AA686">
        <f>VLOOKUP(E686,temp!$A$1:$C$13,2,FALSE)</f>
        <v>43</v>
      </c>
    </row>
    <row r="687" spans="1:27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  <c r="Q687">
        <f t="shared" si="90"/>
        <v>2012</v>
      </c>
      <c r="R687" t="str">
        <f t="shared" si="91"/>
        <v>Fall</v>
      </c>
      <c r="S687" t="str">
        <f t="shared" si="92"/>
        <v>Jan</v>
      </c>
      <c r="T687" t="str">
        <f t="shared" si="93"/>
        <v>Fri</v>
      </c>
      <c r="U687" t="str">
        <f t="shared" si="94"/>
        <v>Work</v>
      </c>
      <c r="V687" t="str">
        <f t="shared" si="95"/>
        <v>Clear</v>
      </c>
      <c r="W687">
        <f t="shared" si="96"/>
        <v>36.474799999999995</v>
      </c>
      <c r="X687">
        <f t="shared" si="97"/>
        <v>42.332776160000002</v>
      </c>
      <c r="Y687">
        <f t="shared" si="98"/>
        <v>12.287650000000001</v>
      </c>
      <c r="Z687">
        <f>VLOOKUP(E687,temp!$A$1:$C$13,3,FALSE)</f>
        <v>48.8</v>
      </c>
      <c r="AA687">
        <f>VLOOKUP(E687,temp!$A$1:$C$13,2,FALSE)</f>
        <v>43</v>
      </c>
    </row>
    <row r="688" spans="1:27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  <c r="Q688">
        <f t="shared" si="90"/>
        <v>2012</v>
      </c>
      <c r="R688" t="str">
        <f t="shared" si="91"/>
        <v>Fall</v>
      </c>
      <c r="S688" t="str">
        <f t="shared" si="92"/>
        <v>Jan</v>
      </c>
      <c r="T688" t="str">
        <f t="shared" si="93"/>
        <v>Sat</v>
      </c>
      <c r="U688" t="str">
        <f t="shared" si="94"/>
        <v>Weekend</v>
      </c>
      <c r="V688" t="str">
        <f t="shared" si="95"/>
        <v>Clear</v>
      </c>
      <c r="W688">
        <f t="shared" si="96"/>
        <v>34.357999999999997</v>
      </c>
      <c r="X688">
        <f t="shared" si="97"/>
        <v>39.791781319999991</v>
      </c>
      <c r="Y688">
        <f t="shared" si="98"/>
        <v>12.862114</v>
      </c>
      <c r="Z688">
        <f>VLOOKUP(E688,temp!$A$1:$C$13,3,FALSE)</f>
        <v>48.8</v>
      </c>
      <c r="AA688">
        <f>VLOOKUP(E688,temp!$A$1:$C$13,2,FALSE)</f>
        <v>43</v>
      </c>
    </row>
    <row r="689" spans="1:27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  <c r="Q689">
        <f t="shared" si="90"/>
        <v>2012</v>
      </c>
      <c r="R689" t="str">
        <f t="shared" si="91"/>
        <v>Fall</v>
      </c>
      <c r="S689" t="str">
        <f t="shared" si="92"/>
        <v>Jan</v>
      </c>
      <c r="T689" t="str">
        <f t="shared" si="93"/>
        <v>Sun</v>
      </c>
      <c r="U689" t="str">
        <f t="shared" si="94"/>
        <v>Weekend</v>
      </c>
      <c r="V689" t="str">
        <f t="shared" si="95"/>
        <v>Clear</v>
      </c>
      <c r="W689">
        <f t="shared" si="96"/>
        <v>36.2102</v>
      </c>
      <c r="X689">
        <f t="shared" si="97"/>
        <v>41.178521839999995</v>
      </c>
      <c r="Y689">
        <f t="shared" si="98"/>
        <v>16.022392</v>
      </c>
      <c r="Z689">
        <f>VLOOKUP(E689,temp!$A$1:$C$13,3,FALSE)</f>
        <v>48.8</v>
      </c>
      <c r="AA689">
        <f>VLOOKUP(E689,temp!$A$1:$C$13,2,FALSE)</f>
        <v>43</v>
      </c>
    </row>
    <row r="690" spans="1:27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  <c r="Q690">
        <f t="shared" si="90"/>
        <v>2012</v>
      </c>
      <c r="R690" t="str">
        <f t="shared" si="91"/>
        <v>Fall</v>
      </c>
      <c r="S690" t="str">
        <f t="shared" si="92"/>
        <v>Jan</v>
      </c>
      <c r="T690" t="str">
        <f t="shared" si="93"/>
        <v>Mon</v>
      </c>
      <c r="U690" t="str">
        <f t="shared" si="94"/>
        <v>Work</v>
      </c>
      <c r="V690" t="str">
        <f t="shared" si="95"/>
        <v>Mist</v>
      </c>
      <c r="W690">
        <f t="shared" si="96"/>
        <v>40.267364719999996</v>
      </c>
      <c r="X690">
        <f t="shared" si="97"/>
        <v>45.800786839999994</v>
      </c>
      <c r="Y690">
        <f t="shared" si="98"/>
        <v>16.514422</v>
      </c>
      <c r="Z690">
        <f>VLOOKUP(E690,temp!$A$1:$C$13,3,FALSE)</f>
        <v>48.8</v>
      </c>
      <c r="AA690">
        <f>VLOOKUP(E690,temp!$A$1:$C$13,2,FALSE)</f>
        <v>43</v>
      </c>
    </row>
    <row r="691" spans="1:27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  <c r="Q691">
        <f t="shared" si="90"/>
        <v>2012</v>
      </c>
      <c r="R691" t="str">
        <f t="shared" si="91"/>
        <v>Fall</v>
      </c>
      <c r="S691" t="str">
        <f t="shared" si="92"/>
        <v>Jan</v>
      </c>
      <c r="T691" t="str">
        <f t="shared" si="93"/>
        <v>Tue</v>
      </c>
      <c r="U691" t="str">
        <f t="shared" si="94"/>
        <v>Work</v>
      </c>
      <c r="V691" t="str">
        <f t="shared" si="95"/>
        <v>Mist</v>
      </c>
      <c r="W691">
        <f t="shared" si="96"/>
        <v>39.561835279999997</v>
      </c>
      <c r="X691">
        <f t="shared" si="97"/>
        <v>46.416600679999995</v>
      </c>
      <c r="Y691">
        <f t="shared" si="98"/>
        <v>6.4598500000000003</v>
      </c>
      <c r="Z691">
        <f>VLOOKUP(E691,temp!$A$1:$C$13,3,FALSE)</f>
        <v>48.8</v>
      </c>
      <c r="AA691">
        <f>VLOOKUP(E691,temp!$A$1:$C$13,2,FALSE)</f>
        <v>43</v>
      </c>
    </row>
    <row r="692" spans="1:27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  <c r="Q692">
        <f t="shared" si="90"/>
        <v>2012</v>
      </c>
      <c r="R692" t="str">
        <f t="shared" si="91"/>
        <v>Fall</v>
      </c>
      <c r="S692" t="str">
        <f t="shared" si="92"/>
        <v>Jan</v>
      </c>
      <c r="T692" t="str">
        <f t="shared" si="93"/>
        <v>Wed</v>
      </c>
      <c r="U692" t="str">
        <f t="shared" si="94"/>
        <v>Work</v>
      </c>
      <c r="V692" t="str">
        <f t="shared" si="95"/>
        <v>Clear</v>
      </c>
      <c r="W692">
        <f t="shared" si="96"/>
        <v>37.356764719999994</v>
      </c>
      <c r="X692">
        <f t="shared" si="97"/>
        <v>44.49141968</v>
      </c>
      <c r="Y692">
        <f t="shared" si="98"/>
        <v>7.8142360000000002</v>
      </c>
      <c r="Z692">
        <f>VLOOKUP(E692,temp!$A$1:$C$13,3,FALSE)</f>
        <v>48.8</v>
      </c>
      <c r="AA692">
        <f>VLOOKUP(E692,temp!$A$1:$C$13,2,FALSE)</f>
        <v>43</v>
      </c>
    </row>
    <row r="693" spans="1:27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  <c r="Q693">
        <f t="shared" si="90"/>
        <v>2012</v>
      </c>
      <c r="R693" t="str">
        <f t="shared" si="91"/>
        <v>Fall</v>
      </c>
      <c r="S693" t="str">
        <f t="shared" si="92"/>
        <v>Jan</v>
      </c>
      <c r="T693" t="str">
        <f t="shared" si="93"/>
        <v>Thu</v>
      </c>
      <c r="U693" t="str">
        <f t="shared" si="94"/>
        <v>Weekend</v>
      </c>
      <c r="V693" t="str">
        <f t="shared" si="95"/>
        <v>Clear</v>
      </c>
      <c r="W693">
        <f t="shared" si="96"/>
        <v>35.945599999999999</v>
      </c>
      <c r="X693">
        <f t="shared" si="97"/>
        <v>42.719276839999999</v>
      </c>
      <c r="Y693">
        <f t="shared" si="98"/>
        <v>4.4894727999999997</v>
      </c>
      <c r="Z693">
        <f>VLOOKUP(E693,temp!$A$1:$C$13,3,FALSE)</f>
        <v>48.8</v>
      </c>
      <c r="AA693">
        <f>VLOOKUP(E693,temp!$A$1:$C$13,2,FALSE)</f>
        <v>43</v>
      </c>
    </row>
    <row r="694" spans="1:27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  <c r="Q694">
        <f t="shared" si="90"/>
        <v>2012</v>
      </c>
      <c r="R694" t="str">
        <f t="shared" si="91"/>
        <v>Fall</v>
      </c>
      <c r="S694" t="str">
        <f t="shared" si="92"/>
        <v>Jan</v>
      </c>
      <c r="T694" t="str">
        <f t="shared" si="93"/>
        <v>Fri</v>
      </c>
      <c r="U694" t="str">
        <f t="shared" si="94"/>
        <v>Work</v>
      </c>
      <c r="V694" t="str">
        <f t="shared" si="95"/>
        <v>Clear</v>
      </c>
      <c r="W694">
        <f t="shared" si="96"/>
        <v>38.944364719999996</v>
      </c>
      <c r="X694">
        <f t="shared" si="97"/>
        <v>46.186189159999998</v>
      </c>
      <c r="Y694">
        <f t="shared" si="98"/>
        <v>10.769386000000001</v>
      </c>
      <c r="Z694">
        <f>VLOOKUP(E694,temp!$A$1:$C$13,3,FALSE)</f>
        <v>48.8</v>
      </c>
      <c r="AA694">
        <f>VLOOKUP(E694,temp!$A$1:$C$13,2,FALSE)</f>
        <v>43</v>
      </c>
    </row>
    <row r="695" spans="1:27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  <c r="Q695">
        <f t="shared" si="90"/>
        <v>2012</v>
      </c>
      <c r="R695" t="str">
        <f t="shared" si="91"/>
        <v>Fall</v>
      </c>
      <c r="S695" t="str">
        <f t="shared" si="92"/>
        <v>Jan</v>
      </c>
      <c r="T695" t="str">
        <f t="shared" si="93"/>
        <v>Sat</v>
      </c>
      <c r="U695" t="str">
        <f t="shared" si="94"/>
        <v>Weekend</v>
      </c>
      <c r="V695" t="str">
        <f t="shared" si="95"/>
        <v>Clear</v>
      </c>
      <c r="W695">
        <f t="shared" si="96"/>
        <v>29.418764719999995</v>
      </c>
      <c r="X695">
        <f t="shared" si="97"/>
        <v>30.316473679999998</v>
      </c>
      <c r="Y695">
        <f t="shared" si="98"/>
        <v>25.873486</v>
      </c>
      <c r="Z695">
        <f>VLOOKUP(E695,temp!$A$1:$C$13,3,FALSE)</f>
        <v>48.8</v>
      </c>
      <c r="AA695">
        <f>VLOOKUP(E695,temp!$A$1:$C$13,2,FALSE)</f>
        <v>43</v>
      </c>
    </row>
    <row r="696" spans="1:27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  <c r="Q696">
        <f t="shared" si="90"/>
        <v>2012</v>
      </c>
      <c r="R696" t="str">
        <f t="shared" si="91"/>
        <v>Fall</v>
      </c>
      <c r="S696" t="str">
        <f t="shared" si="92"/>
        <v>Jan</v>
      </c>
      <c r="T696" t="str">
        <f t="shared" si="93"/>
        <v>Sun</v>
      </c>
      <c r="U696" t="str">
        <f t="shared" si="94"/>
        <v>Weekend</v>
      </c>
      <c r="V696" t="str">
        <f t="shared" si="95"/>
        <v>Clear</v>
      </c>
      <c r="W696">
        <f t="shared" si="96"/>
        <v>25.978964719999997</v>
      </c>
      <c r="X696">
        <f t="shared" si="97"/>
        <v>31.395429319999998</v>
      </c>
      <c r="Y696">
        <f t="shared" si="98"/>
        <v>10.933</v>
      </c>
      <c r="Z696">
        <f>VLOOKUP(E696,temp!$A$1:$C$13,3,FALSE)</f>
        <v>48.8</v>
      </c>
      <c r="AA696">
        <f>VLOOKUP(E696,temp!$A$1:$C$13,2,FALSE)</f>
        <v>43</v>
      </c>
    </row>
    <row r="697" spans="1:27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  <c r="Q697">
        <f t="shared" si="90"/>
        <v>2012</v>
      </c>
      <c r="R697" t="str">
        <f t="shared" si="91"/>
        <v>Fall</v>
      </c>
      <c r="S697" t="str">
        <f t="shared" si="92"/>
        <v>Jan</v>
      </c>
      <c r="T697" t="str">
        <f t="shared" si="93"/>
        <v>Mon</v>
      </c>
      <c r="U697" t="str">
        <f t="shared" si="94"/>
        <v>Work</v>
      </c>
      <c r="V697" t="str">
        <f t="shared" si="95"/>
        <v>Clear</v>
      </c>
      <c r="W697">
        <f t="shared" si="96"/>
        <v>33.123164719999991</v>
      </c>
      <c r="X697">
        <f t="shared" si="97"/>
        <v>41.332048159999999</v>
      </c>
      <c r="Y697">
        <f t="shared" si="98"/>
        <v>4.0789</v>
      </c>
      <c r="Z697">
        <f>VLOOKUP(E697,temp!$A$1:$C$13,3,FALSE)</f>
        <v>48.8</v>
      </c>
      <c r="AA697">
        <f>VLOOKUP(E697,temp!$A$1:$C$13,2,FALSE)</f>
        <v>43</v>
      </c>
    </row>
    <row r="698" spans="1:27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  <c r="Q698">
        <f t="shared" si="90"/>
        <v>2012</v>
      </c>
      <c r="R698" t="str">
        <f t="shared" si="91"/>
        <v>Fall</v>
      </c>
      <c r="S698" t="str">
        <f t="shared" si="92"/>
        <v>Jan</v>
      </c>
      <c r="T698" t="str">
        <f t="shared" si="93"/>
        <v>Tue</v>
      </c>
      <c r="U698" t="str">
        <f t="shared" si="94"/>
        <v>Work</v>
      </c>
      <c r="V698" t="str">
        <f t="shared" si="95"/>
        <v>Mist</v>
      </c>
      <c r="W698">
        <f t="shared" si="96"/>
        <v>30.830035280000001</v>
      </c>
      <c r="X698">
        <f t="shared" si="97"/>
        <v>34.321338319999988</v>
      </c>
      <c r="Y698">
        <f t="shared" si="98"/>
        <v>16.679091999999997</v>
      </c>
      <c r="Z698">
        <f>VLOOKUP(E698,temp!$A$1:$C$13,3,FALSE)</f>
        <v>48.8</v>
      </c>
      <c r="AA698">
        <f>VLOOKUP(E698,temp!$A$1:$C$13,2,FALSE)</f>
        <v>43</v>
      </c>
    </row>
    <row r="699" spans="1:27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  <c r="Q699">
        <f t="shared" si="90"/>
        <v>2012</v>
      </c>
      <c r="R699" t="str">
        <f t="shared" si="91"/>
        <v>Fall</v>
      </c>
      <c r="S699" t="str">
        <f t="shared" si="92"/>
        <v>Jan</v>
      </c>
      <c r="T699" t="str">
        <f t="shared" si="93"/>
        <v>Wed</v>
      </c>
      <c r="U699" t="str">
        <f t="shared" si="94"/>
        <v>Work</v>
      </c>
      <c r="V699" t="str">
        <f t="shared" si="95"/>
        <v>Clear</v>
      </c>
      <c r="W699">
        <f t="shared" si="96"/>
        <v>31.35923528</v>
      </c>
      <c r="X699">
        <f t="shared" si="97"/>
        <v>35.322554480000001</v>
      </c>
      <c r="Y699">
        <f t="shared" si="98"/>
        <v>14.914186000000001</v>
      </c>
      <c r="Z699">
        <f>VLOOKUP(E699,temp!$A$1:$C$13,3,FALSE)</f>
        <v>48.8</v>
      </c>
      <c r="AA699">
        <f>VLOOKUP(E699,temp!$A$1:$C$13,2,FALSE)</f>
        <v>43</v>
      </c>
    </row>
    <row r="700" spans="1:27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  <c r="Q700">
        <f t="shared" si="90"/>
        <v>2012</v>
      </c>
      <c r="R700" t="str">
        <f t="shared" si="91"/>
        <v>Fall</v>
      </c>
      <c r="S700" t="str">
        <f t="shared" si="92"/>
        <v>Jan</v>
      </c>
      <c r="T700" t="str">
        <f t="shared" si="93"/>
        <v>Thu</v>
      </c>
      <c r="U700" t="str">
        <f t="shared" si="94"/>
        <v>Work</v>
      </c>
      <c r="V700" t="str">
        <f t="shared" si="95"/>
        <v>Clear</v>
      </c>
      <c r="W700">
        <f t="shared" si="96"/>
        <v>29.6872808</v>
      </c>
      <c r="X700">
        <f t="shared" si="97"/>
        <v>36.379420879999998</v>
      </c>
      <c r="Y700">
        <f t="shared" si="98"/>
        <v>8.6244519999999998</v>
      </c>
      <c r="Z700">
        <f>VLOOKUP(E700,temp!$A$1:$C$13,3,FALSE)</f>
        <v>48.8</v>
      </c>
      <c r="AA700">
        <f>VLOOKUP(E700,temp!$A$1:$C$13,2,FALSE)</f>
        <v>43</v>
      </c>
    </row>
    <row r="701" spans="1:27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  <c r="Q701">
        <f t="shared" si="90"/>
        <v>2012</v>
      </c>
      <c r="R701" t="str">
        <f t="shared" si="91"/>
        <v>Fall</v>
      </c>
      <c r="S701" t="str">
        <f t="shared" si="92"/>
        <v>Jan</v>
      </c>
      <c r="T701" t="str">
        <f t="shared" si="93"/>
        <v>Fri</v>
      </c>
      <c r="U701" t="str">
        <f t="shared" si="94"/>
        <v>Work</v>
      </c>
      <c r="V701" t="str">
        <f t="shared" si="95"/>
        <v>Clear</v>
      </c>
      <c r="W701">
        <f t="shared" si="96"/>
        <v>31.53556472</v>
      </c>
      <c r="X701">
        <f t="shared" si="97"/>
        <v>39.484728680000003</v>
      </c>
      <c r="Y701">
        <f t="shared" si="98"/>
        <v>4.8590727999999999</v>
      </c>
      <c r="Z701">
        <f>VLOOKUP(E701,temp!$A$1:$C$13,3,FALSE)</f>
        <v>48.8</v>
      </c>
      <c r="AA701">
        <f>VLOOKUP(E701,temp!$A$1:$C$13,2,FALSE)</f>
        <v>43</v>
      </c>
    </row>
    <row r="702" spans="1:27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  <c r="Q702">
        <f t="shared" si="90"/>
        <v>2012</v>
      </c>
      <c r="R702" t="str">
        <f t="shared" si="91"/>
        <v>Fall</v>
      </c>
      <c r="S702" t="str">
        <f t="shared" si="92"/>
        <v>Jan</v>
      </c>
      <c r="T702" t="str">
        <f t="shared" si="93"/>
        <v>Sat</v>
      </c>
      <c r="U702" t="str">
        <f t="shared" si="94"/>
        <v>Weekend</v>
      </c>
      <c r="V702" t="str">
        <f t="shared" si="95"/>
        <v>Mist</v>
      </c>
      <c r="W702">
        <f t="shared" si="96"/>
        <v>31.53556472</v>
      </c>
      <c r="X702">
        <f t="shared" si="97"/>
        <v>38.634964160000003</v>
      </c>
      <c r="Y702">
        <f t="shared" si="98"/>
        <v>4.9404772000000001</v>
      </c>
      <c r="Z702">
        <f>VLOOKUP(E702,temp!$A$1:$C$13,3,FALSE)</f>
        <v>39.200000000000003</v>
      </c>
      <c r="AA702">
        <f>VLOOKUP(E702,temp!$A$1:$C$13,2,FALSE)</f>
        <v>32.1</v>
      </c>
    </row>
    <row r="703" spans="1:27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  <c r="Q703">
        <f t="shared" si="90"/>
        <v>2012</v>
      </c>
      <c r="R703" t="str">
        <f t="shared" si="91"/>
        <v>Fall</v>
      </c>
      <c r="S703" t="str">
        <f t="shared" si="92"/>
        <v>Jan</v>
      </c>
      <c r="T703" t="str">
        <f t="shared" si="93"/>
        <v>Sun</v>
      </c>
      <c r="U703" t="str">
        <f t="shared" si="94"/>
        <v>Weekend</v>
      </c>
      <c r="V703" t="str">
        <f t="shared" si="95"/>
        <v>Mist</v>
      </c>
      <c r="W703">
        <f t="shared" si="96"/>
        <v>36.739399999999989</v>
      </c>
      <c r="X703">
        <f t="shared" si="97"/>
        <v>43.79774432</v>
      </c>
      <c r="Y703">
        <f t="shared" si="98"/>
        <v>9.2090139999999998</v>
      </c>
      <c r="Z703">
        <f>VLOOKUP(E703,temp!$A$1:$C$13,3,FALSE)</f>
        <v>39.200000000000003</v>
      </c>
      <c r="AA703">
        <f>VLOOKUP(E703,temp!$A$1:$C$13,2,FALSE)</f>
        <v>32.1</v>
      </c>
    </row>
    <row r="704" spans="1:27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  <c r="Q704">
        <f t="shared" si="90"/>
        <v>2012</v>
      </c>
      <c r="R704" t="str">
        <f t="shared" si="91"/>
        <v>Fall</v>
      </c>
      <c r="S704" t="str">
        <f t="shared" si="92"/>
        <v>Jan</v>
      </c>
      <c r="T704" t="str">
        <f t="shared" si="93"/>
        <v>Mon</v>
      </c>
      <c r="U704" t="str">
        <f t="shared" si="94"/>
        <v>Work</v>
      </c>
      <c r="V704" t="str">
        <f t="shared" si="95"/>
        <v>Clear</v>
      </c>
      <c r="W704">
        <f t="shared" si="96"/>
        <v>47.852599999999995</v>
      </c>
      <c r="X704">
        <f t="shared" si="97"/>
        <v>55.585343839999993</v>
      </c>
      <c r="Y704">
        <f t="shared" si="98"/>
        <v>6.4595728000000001</v>
      </c>
      <c r="Z704">
        <f>VLOOKUP(E704,temp!$A$1:$C$13,3,FALSE)</f>
        <v>39.200000000000003</v>
      </c>
      <c r="AA704">
        <f>VLOOKUP(E704,temp!$A$1:$C$13,2,FALSE)</f>
        <v>32.1</v>
      </c>
    </row>
    <row r="705" spans="1:27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  <c r="Q705">
        <f t="shared" si="90"/>
        <v>2012</v>
      </c>
      <c r="R705" t="str">
        <f t="shared" si="91"/>
        <v>Fall</v>
      </c>
      <c r="S705" t="str">
        <f t="shared" si="92"/>
        <v>Jan</v>
      </c>
      <c r="T705" t="str">
        <f t="shared" si="93"/>
        <v>Tue</v>
      </c>
      <c r="U705" t="str">
        <f t="shared" si="94"/>
        <v>Work</v>
      </c>
      <c r="V705" t="str">
        <f t="shared" si="95"/>
        <v>Clear</v>
      </c>
      <c r="W705">
        <f t="shared" si="96"/>
        <v>50.322164719999996</v>
      </c>
      <c r="X705">
        <f t="shared" si="97"/>
        <v>57.203350159999999</v>
      </c>
      <c r="Y705">
        <f t="shared" si="98"/>
        <v>12.492514</v>
      </c>
      <c r="Z705">
        <f>VLOOKUP(E705,temp!$A$1:$C$13,3,FALSE)</f>
        <v>39.200000000000003</v>
      </c>
      <c r="AA705">
        <f>VLOOKUP(E705,temp!$A$1:$C$13,2,FALSE)</f>
        <v>32.1</v>
      </c>
    </row>
    <row r="706" spans="1:27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  <c r="Q706">
        <f t="shared" si="90"/>
        <v>2012</v>
      </c>
      <c r="R706" t="str">
        <f t="shared" si="91"/>
        <v>Fall</v>
      </c>
      <c r="S706" t="str">
        <f t="shared" si="92"/>
        <v>Jan</v>
      </c>
      <c r="T706" t="str">
        <f t="shared" si="93"/>
        <v>Wed</v>
      </c>
      <c r="U706" t="str">
        <f t="shared" si="94"/>
        <v>Work</v>
      </c>
      <c r="V706" t="str">
        <f t="shared" si="95"/>
        <v>Clear</v>
      </c>
      <c r="W706">
        <f t="shared" si="96"/>
        <v>46.353164719999995</v>
      </c>
      <c r="X706">
        <f t="shared" si="97"/>
        <v>52.194584480000003</v>
      </c>
      <c r="Y706">
        <f t="shared" si="98"/>
        <v>22.385386</v>
      </c>
      <c r="Z706">
        <f>VLOOKUP(E706,temp!$A$1:$C$13,3,FALSE)</f>
        <v>39.200000000000003</v>
      </c>
      <c r="AA706">
        <f>VLOOKUP(E706,temp!$A$1:$C$13,2,FALSE)</f>
        <v>32.1</v>
      </c>
    </row>
    <row r="707" spans="1:27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  <c r="Q707">
        <f t="shared" ref="Q707:Q732" si="99">IF(D707=0,2011,2012)</f>
        <v>2012</v>
      </c>
      <c r="R707" t="str">
        <f t="shared" ref="R707:R732" si="100">IF(C707=1,"Winter",IF(C707=2,"Spring",IF(C707=3,"Summer","Fall")))</f>
        <v>Fall</v>
      </c>
      <c r="S707" t="str">
        <f t="shared" ref="S707:S732" si="101">TEXT(E707,"mmm")</f>
        <v>Jan</v>
      </c>
      <c r="T707" t="str">
        <f t="shared" ref="T707:T732" si="102">TEXT(B707,"ddd")</f>
        <v>Thu</v>
      </c>
      <c r="U707" t="str">
        <f t="shared" ref="U707:U732" si="103">IF(H707=1,"Work","Weekend")</f>
        <v>Work</v>
      </c>
      <c r="V707" t="str">
        <f t="shared" ref="V707:V732" si="104">IF(I707=1,"Clear",IF(I707=2,"Mist",IF(I707=3,"LightRain","HeavyRain")))</f>
        <v>Clear</v>
      </c>
      <c r="W707">
        <f t="shared" ref="W707:W732" si="105">(9/5)*((J707*(41+17.8)-17.8))+32</f>
        <v>27.037364719999992</v>
      </c>
      <c r="X707">
        <f t="shared" ref="X707:X732" si="106">(9/5)*((K707*(50+17.8)-17.8))+32</f>
        <v>31.471216159999997</v>
      </c>
      <c r="Y707">
        <f t="shared" ref="Y707:Y732" si="107">M707*(67-1)+1</f>
        <v>12.533764</v>
      </c>
      <c r="Z707">
        <f>VLOOKUP(E707,temp!$A$1:$C$13,3,FALSE)</f>
        <v>39.200000000000003</v>
      </c>
      <c r="AA707">
        <f>VLOOKUP(E707,temp!$A$1:$C$13,2,FALSE)</f>
        <v>32.1</v>
      </c>
    </row>
    <row r="708" spans="1:27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  <c r="Q708">
        <f t="shared" si="99"/>
        <v>2012</v>
      </c>
      <c r="R708" t="str">
        <f t="shared" si="100"/>
        <v>Fall</v>
      </c>
      <c r="S708" t="str">
        <f t="shared" si="101"/>
        <v>Jan</v>
      </c>
      <c r="T708" t="str">
        <f t="shared" si="102"/>
        <v>Fri</v>
      </c>
      <c r="U708" t="str">
        <f t="shared" si="103"/>
        <v>Work</v>
      </c>
      <c r="V708" t="str">
        <f t="shared" si="104"/>
        <v>Mist</v>
      </c>
      <c r="W708">
        <f t="shared" si="105"/>
        <v>33.916964719999996</v>
      </c>
      <c r="X708">
        <f t="shared" si="106"/>
        <v>39.251754319999996</v>
      </c>
      <c r="Y708">
        <f t="shared" si="107"/>
        <v>9.6196000000000002</v>
      </c>
      <c r="Z708">
        <f>VLOOKUP(E708,temp!$A$1:$C$13,3,FALSE)</f>
        <v>39.200000000000003</v>
      </c>
      <c r="AA708">
        <f>VLOOKUP(E708,temp!$A$1:$C$13,2,FALSE)</f>
        <v>32.1</v>
      </c>
    </row>
    <row r="709" spans="1:27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  <c r="Q709">
        <f t="shared" si="99"/>
        <v>2012</v>
      </c>
      <c r="R709" t="str">
        <f t="shared" si="100"/>
        <v>Fall</v>
      </c>
      <c r="S709" t="str">
        <f t="shared" si="101"/>
        <v>Jan</v>
      </c>
      <c r="T709" t="str">
        <f t="shared" si="102"/>
        <v>Sat</v>
      </c>
      <c r="U709" t="str">
        <f t="shared" si="103"/>
        <v>Weekend</v>
      </c>
      <c r="V709" t="str">
        <f t="shared" si="104"/>
        <v>Mist</v>
      </c>
      <c r="W709">
        <f t="shared" si="105"/>
        <v>40.355635279999994</v>
      </c>
      <c r="X709">
        <f t="shared" si="106"/>
        <v>47.495556320000006</v>
      </c>
      <c r="Y709">
        <f t="shared" si="107"/>
        <v>7.691014</v>
      </c>
      <c r="Z709">
        <f>VLOOKUP(E709,temp!$A$1:$C$13,3,FALSE)</f>
        <v>39.200000000000003</v>
      </c>
      <c r="AA709">
        <f>VLOOKUP(E709,temp!$A$1:$C$13,2,FALSE)</f>
        <v>32.1</v>
      </c>
    </row>
    <row r="710" spans="1:27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  <c r="Q710">
        <f t="shared" si="99"/>
        <v>2012</v>
      </c>
      <c r="R710" t="str">
        <f t="shared" si="100"/>
        <v>Fall</v>
      </c>
      <c r="S710" t="str">
        <f t="shared" si="101"/>
        <v>Jan</v>
      </c>
      <c r="T710" t="str">
        <f t="shared" si="102"/>
        <v>Sun</v>
      </c>
      <c r="U710" t="str">
        <f t="shared" si="103"/>
        <v>Weekend</v>
      </c>
      <c r="V710" t="str">
        <f t="shared" si="104"/>
        <v>Mist</v>
      </c>
      <c r="W710">
        <f t="shared" si="105"/>
        <v>40.620235279999996</v>
      </c>
      <c r="X710">
        <f t="shared" si="106"/>
        <v>47.573417839999998</v>
      </c>
      <c r="Y710">
        <f t="shared" si="107"/>
        <v>11.426350000000001</v>
      </c>
      <c r="Z710">
        <f>VLOOKUP(E710,temp!$A$1:$C$13,3,FALSE)</f>
        <v>39.200000000000003</v>
      </c>
      <c r="AA710">
        <f>VLOOKUP(E710,temp!$A$1:$C$13,2,FALSE)</f>
        <v>32.1</v>
      </c>
    </row>
    <row r="711" spans="1:27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  <c r="Q711">
        <f t="shared" si="99"/>
        <v>2012</v>
      </c>
      <c r="R711" t="str">
        <f t="shared" si="100"/>
        <v>Fall</v>
      </c>
      <c r="S711" t="str">
        <f t="shared" si="101"/>
        <v>Jan</v>
      </c>
      <c r="T711" t="str">
        <f t="shared" si="102"/>
        <v>Mon</v>
      </c>
      <c r="U711" t="str">
        <f t="shared" si="103"/>
        <v>Work</v>
      </c>
      <c r="V711" t="str">
        <f t="shared" si="104"/>
        <v>Mist</v>
      </c>
      <c r="W711">
        <f t="shared" si="105"/>
        <v>46.088564720000001</v>
      </c>
      <c r="X711">
        <f t="shared" si="106"/>
        <v>53.117572999999993</v>
      </c>
      <c r="Y711">
        <f t="shared" si="107"/>
        <v>13.560328</v>
      </c>
      <c r="Z711">
        <f>VLOOKUP(E711,temp!$A$1:$C$13,3,FALSE)</f>
        <v>39.200000000000003</v>
      </c>
      <c r="AA711">
        <f>VLOOKUP(E711,temp!$A$1:$C$13,2,FALSE)</f>
        <v>32.1</v>
      </c>
    </row>
    <row r="712" spans="1:27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  <c r="Q712">
        <f t="shared" si="99"/>
        <v>2012</v>
      </c>
      <c r="R712" t="str">
        <f t="shared" si="100"/>
        <v>Fall</v>
      </c>
      <c r="S712" t="str">
        <f t="shared" si="101"/>
        <v>Jan</v>
      </c>
      <c r="T712" t="str">
        <f t="shared" si="102"/>
        <v>Tue</v>
      </c>
      <c r="U712" t="str">
        <f t="shared" si="103"/>
        <v>Work</v>
      </c>
      <c r="V712" t="str">
        <f t="shared" si="104"/>
        <v>Mist</v>
      </c>
      <c r="W712">
        <f t="shared" si="105"/>
        <v>37.356764719999994</v>
      </c>
      <c r="X712">
        <f t="shared" si="106"/>
        <v>41.253820519999998</v>
      </c>
      <c r="Y712">
        <f t="shared" si="107"/>
        <v>20.538442</v>
      </c>
      <c r="Z712">
        <f>VLOOKUP(E712,temp!$A$1:$C$13,3,FALSE)</f>
        <v>39.200000000000003</v>
      </c>
      <c r="AA712">
        <f>VLOOKUP(E712,temp!$A$1:$C$13,2,FALSE)</f>
        <v>32.1</v>
      </c>
    </row>
    <row r="713" spans="1:27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  <c r="Q713">
        <f t="shared" si="99"/>
        <v>2012</v>
      </c>
      <c r="R713" t="str">
        <f t="shared" si="100"/>
        <v>Fall</v>
      </c>
      <c r="S713" t="str">
        <f t="shared" si="101"/>
        <v>Jan</v>
      </c>
      <c r="T713" t="str">
        <f t="shared" si="102"/>
        <v>Wed</v>
      </c>
      <c r="U713" t="str">
        <f t="shared" si="103"/>
        <v>Work</v>
      </c>
      <c r="V713" t="str">
        <f t="shared" si="104"/>
        <v>Mist</v>
      </c>
      <c r="W713">
        <f t="shared" si="105"/>
        <v>31.447399999999995</v>
      </c>
      <c r="X713">
        <f t="shared" si="106"/>
        <v>36.247129519999994</v>
      </c>
      <c r="Y713">
        <f t="shared" si="107"/>
        <v>11.753842000000001</v>
      </c>
      <c r="Z713">
        <f>VLOOKUP(E713,temp!$A$1:$C$13,3,FALSE)</f>
        <v>39.200000000000003</v>
      </c>
      <c r="AA713">
        <f>VLOOKUP(E713,temp!$A$1:$C$13,2,FALSE)</f>
        <v>32.1</v>
      </c>
    </row>
    <row r="714" spans="1:27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  <c r="Q714">
        <f t="shared" si="99"/>
        <v>2012</v>
      </c>
      <c r="R714" t="str">
        <f t="shared" si="100"/>
        <v>Fall</v>
      </c>
      <c r="S714" t="str">
        <f t="shared" si="101"/>
        <v>Jan</v>
      </c>
      <c r="T714" t="str">
        <f t="shared" si="102"/>
        <v>Thu</v>
      </c>
      <c r="U714" t="str">
        <f t="shared" si="103"/>
        <v>Work</v>
      </c>
      <c r="V714" t="str">
        <f t="shared" si="104"/>
        <v>Clear</v>
      </c>
      <c r="W714">
        <f t="shared" si="105"/>
        <v>31.270964720000002</v>
      </c>
      <c r="X714">
        <f t="shared" si="106"/>
        <v>35.862703519999997</v>
      </c>
      <c r="Y714">
        <f t="shared" si="107"/>
        <v>12.492514</v>
      </c>
      <c r="Z714">
        <f>VLOOKUP(E714,temp!$A$1:$C$13,3,FALSE)</f>
        <v>39.200000000000003</v>
      </c>
      <c r="AA714">
        <f>VLOOKUP(E714,temp!$A$1:$C$13,2,FALSE)</f>
        <v>32.1</v>
      </c>
    </row>
    <row r="715" spans="1:27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  <c r="Q715">
        <f t="shared" si="99"/>
        <v>2012</v>
      </c>
      <c r="R715" t="str">
        <f t="shared" si="100"/>
        <v>Fall</v>
      </c>
      <c r="S715" t="str">
        <f t="shared" si="101"/>
        <v>Jan</v>
      </c>
      <c r="T715" t="str">
        <f t="shared" si="102"/>
        <v>Fri</v>
      </c>
      <c r="U715" t="str">
        <f t="shared" si="103"/>
        <v>Work</v>
      </c>
      <c r="V715" t="str">
        <f t="shared" si="104"/>
        <v>Clear</v>
      </c>
      <c r="W715">
        <f t="shared" si="105"/>
        <v>29.771635279999998</v>
      </c>
      <c r="X715">
        <f t="shared" si="106"/>
        <v>35.86319168</v>
      </c>
      <c r="Y715">
        <f t="shared" si="107"/>
        <v>9.6611140000000013</v>
      </c>
      <c r="Z715">
        <f>VLOOKUP(E715,temp!$A$1:$C$13,3,FALSE)</f>
        <v>39.200000000000003</v>
      </c>
      <c r="AA715">
        <f>VLOOKUP(E715,temp!$A$1:$C$13,2,FALSE)</f>
        <v>32.1</v>
      </c>
    </row>
    <row r="716" spans="1:27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  <c r="Q716">
        <f t="shared" si="99"/>
        <v>2012</v>
      </c>
      <c r="R716" t="str">
        <f t="shared" si="100"/>
        <v>Fall</v>
      </c>
      <c r="S716" t="str">
        <f t="shared" si="101"/>
        <v>Jan</v>
      </c>
      <c r="T716" t="str">
        <f t="shared" si="102"/>
        <v>Sat</v>
      </c>
      <c r="U716" t="str">
        <f t="shared" si="103"/>
        <v>Weekend</v>
      </c>
      <c r="V716" t="str">
        <f t="shared" si="104"/>
        <v>Clear</v>
      </c>
      <c r="W716">
        <f t="shared" si="105"/>
        <v>34.269835279999995</v>
      </c>
      <c r="X716">
        <f t="shared" si="106"/>
        <v>41.256261319999993</v>
      </c>
      <c r="Y716">
        <f t="shared" si="107"/>
        <v>8.0190999999999999</v>
      </c>
      <c r="Z716">
        <f>VLOOKUP(E716,temp!$A$1:$C$13,3,FALSE)</f>
        <v>39.200000000000003</v>
      </c>
      <c r="AA716">
        <f>VLOOKUP(E716,temp!$A$1:$C$13,2,FALSE)</f>
        <v>32.1</v>
      </c>
    </row>
    <row r="717" spans="1:27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  <c r="Q717">
        <f t="shared" si="99"/>
        <v>2012</v>
      </c>
      <c r="R717" t="str">
        <f t="shared" si="100"/>
        <v>Fall</v>
      </c>
      <c r="S717" t="str">
        <f t="shared" si="101"/>
        <v>Jan</v>
      </c>
      <c r="T717" t="str">
        <f t="shared" si="102"/>
        <v>Sun</v>
      </c>
      <c r="U717" t="str">
        <f t="shared" si="103"/>
        <v>Weekend</v>
      </c>
      <c r="V717" t="str">
        <f t="shared" si="104"/>
        <v>Mist</v>
      </c>
      <c r="W717">
        <f t="shared" si="105"/>
        <v>38.326999999999998</v>
      </c>
      <c r="X717">
        <f t="shared" si="106"/>
        <v>45.107233519999994</v>
      </c>
      <c r="Y717">
        <f t="shared" si="107"/>
        <v>7.6489719999999997</v>
      </c>
      <c r="Z717">
        <f>VLOOKUP(E717,temp!$A$1:$C$13,3,FALSE)</f>
        <v>39.200000000000003</v>
      </c>
      <c r="AA717">
        <f>VLOOKUP(E717,temp!$A$1:$C$13,2,FALSE)</f>
        <v>32.1</v>
      </c>
    </row>
    <row r="718" spans="1:27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  <c r="Q718">
        <f t="shared" si="99"/>
        <v>2012</v>
      </c>
      <c r="R718" t="str">
        <f t="shared" si="100"/>
        <v>Fall</v>
      </c>
      <c r="S718" t="str">
        <f t="shared" si="101"/>
        <v>Jan</v>
      </c>
      <c r="T718" t="str">
        <f t="shared" si="102"/>
        <v>Mon</v>
      </c>
      <c r="U718" t="str">
        <f t="shared" si="103"/>
        <v>Work</v>
      </c>
      <c r="V718" t="str">
        <f t="shared" si="104"/>
        <v>Mist</v>
      </c>
      <c r="W718">
        <f t="shared" si="105"/>
        <v>41.590364719999997</v>
      </c>
      <c r="X718">
        <f t="shared" si="106"/>
        <v>48.959060000000008</v>
      </c>
      <c r="Y718">
        <f t="shared" si="107"/>
        <v>7.4850478000000003</v>
      </c>
      <c r="Z718">
        <f>VLOOKUP(E718,temp!$A$1:$C$13,3,FALSE)</f>
        <v>39.200000000000003</v>
      </c>
      <c r="AA718">
        <f>VLOOKUP(E718,temp!$A$1:$C$13,2,FALSE)</f>
        <v>32.1</v>
      </c>
    </row>
    <row r="719" spans="1:27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  <c r="Q719">
        <f t="shared" si="99"/>
        <v>2012</v>
      </c>
      <c r="R719" t="str">
        <f t="shared" si="100"/>
        <v>Fall</v>
      </c>
      <c r="S719" t="str">
        <f t="shared" si="101"/>
        <v>Jan</v>
      </c>
      <c r="T719" t="str">
        <f t="shared" si="102"/>
        <v>Tue</v>
      </c>
      <c r="U719" t="str">
        <f t="shared" si="103"/>
        <v>Work</v>
      </c>
      <c r="V719" t="str">
        <f t="shared" si="104"/>
        <v>Clear</v>
      </c>
      <c r="W719">
        <f t="shared" si="105"/>
        <v>43.442564719999993</v>
      </c>
      <c r="X719">
        <f t="shared" si="106"/>
        <v>49.960764320000003</v>
      </c>
      <c r="Y719">
        <f t="shared" si="107"/>
        <v>15.612663999999999</v>
      </c>
      <c r="Z719">
        <f>VLOOKUP(E719,temp!$A$1:$C$13,3,FALSE)</f>
        <v>39.200000000000003</v>
      </c>
      <c r="AA719">
        <f>VLOOKUP(E719,temp!$A$1:$C$13,2,FALSE)</f>
        <v>32.1</v>
      </c>
    </row>
    <row r="720" spans="1:27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  <c r="Q720">
        <f t="shared" si="99"/>
        <v>2012</v>
      </c>
      <c r="R720" t="str">
        <f t="shared" si="100"/>
        <v>Fall</v>
      </c>
      <c r="S720" t="str">
        <f t="shared" si="101"/>
        <v>Jan</v>
      </c>
      <c r="T720" t="str">
        <f t="shared" si="102"/>
        <v>Wed</v>
      </c>
      <c r="U720" t="str">
        <f t="shared" si="103"/>
        <v>Work</v>
      </c>
      <c r="V720" t="str">
        <f t="shared" si="104"/>
        <v>Clear</v>
      </c>
      <c r="W720">
        <f t="shared" si="105"/>
        <v>35.151799999999994</v>
      </c>
      <c r="X720">
        <f t="shared" si="106"/>
        <v>41.717450479999997</v>
      </c>
      <c r="Y720">
        <f t="shared" si="107"/>
        <v>13.150072</v>
      </c>
      <c r="Z720">
        <f>VLOOKUP(E720,temp!$A$1:$C$13,3,FALSE)</f>
        <v>39.200000000000003</v>
      </c>
      <c r="AA720">
        <f>VLOOKUP(E720,temp!$A$1:$C$13,2,FALSE)</f>
        <v>32.1</v>
      </c>
    </row>
    <row r="721" spans="1:27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  <c r="Q721">
        <f t="shared" si="99"/>
        <v>2012</v>
      </c>
      <c r="R721" t="str">
        <f t="shared" si="100"/>
        <v>Fall</v>
      </c>
      <c r="S721" t="str">
        <f t="shared" si="101"/>
        <v>Jan</v>
      </c>
      <c r="T721" t="str">
        <f t="shared" si="102"/>
        <v>Thu</v>
      </c>
      <c r="U721" t="str">
        <f t="shared" si="103"/>
        <v>Work</v>
      </c>
      <c r="V721" t="str">
        <f t="shared" si="104"/>
        <v>Mist</v>
      </c>
      <c r="W721">
        <f t="shared" si="105"/>
        <v>34.8872</v>
      </c>
      <c r="X721">
        <f t="shared" si="106"/>
        <v>40.869882679999989</v>
      </c>
      <c r="Y721">
        <f t="shared" si="107"/>
        <v>9.7425579999999989</v>
      </c>
      <c r="Z721">
        <f>VLOOKUP(E721,temp!$A$1:$C$13,3,FALSE)</f>
        <v>39.200000000000003</v>
      </c>
      <c r="AA721">
        <f>VLOOKUP(E721,temp!$A$1:$C$13,2,FALSE)</f>
        <v>32.1</v>
      </c>
    </row>
    <row r="722" spans="1:27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  <c r="Q722">
        <f t="shared" si="99"/>
        <v>2012</v>
      </c>
      <c r="R722" t="str">
        <f t="shared" si="100"/>
        <v>Winter</v>
      </c>
      <c r="S722" t="str">
        <f t="shared" si="101"/>
        <v>Jan</v>
      </c>
      <c r="T722" t="str">
        <f t="shared" si="102"/>
        <v>Fri</v>
      </c>
      <c r="U722" t="str">
        <f t="shared" si="103"/>
        <v>Work</v>
      </c>
      <c r="V722" t="str">
        <f t="shared" si="104"/>
        <v>Mist</v>
      </c>
      <c r="W722">
        <f t="shared" si="105"/>
        <v>34.53443527999999</v>
      </c>
      <c r="X722">
        <f t="shared" si="106"/>
        <v>36.78764468</v>
      </c>
      <c r="Y722">
        <f t="shared" si="107"/>
        <v>25.709278000000001</v>
      </c>
      <c r="Z722">
        <f>VLOOKUP(E722,temp!$A$1:$C$13,3,FALSE)</f>
        <v>39.200000000000003</v>
      </c>
      <c r="AA722">
        <f>VLOOKUP(E722,temp!$A$1:$C$13,2,FALSE)</f>
        <v>32.1</v>
      </c>
    </row>
    <row r="723" spans="1:27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  <c r="Q723">
        <f t="shared" si="99"/>
        <v>2012</v>
      </c>
      <c r="R723" t="str">
        <f t="shared" si="100"/>
        <v>Winter</v>
      </c>
      <c r="S723" t="str">
        <f t="shared" si="101"/>
        <v>Jan</v>
      </c>
      <c r="T723" t="str">
        <f t="shared" si="102"/>
        <v>Sat</v>
      </c>
      <c r="U723" t="str">
        <f t="shared" si="103"/>
        <v>Weekend</v>
      </c>
      <c r="V723" t="str">
        <f t="shared" si="104"/>
        <v>Clear</v>
      </c>
      <c r="W723">
        <f t="shared" si="105"/>
        <v>28.095764719999995</v>
      </c>
      <c r="X723">
        <f t="shared" si="106"/>
        <v>28.775230519999994</v>
      </c>
      <c r="Y723">
        <f t="shared" si="107"/>
        <v>27.884836</v>
      </c>
      <c r="Z723">
        <f>VLOOKUP(E723,temp!$A$1:$C$13,3,FALSE)</f>
        <v>39.200000000000003</v>
      </c>
      <c r="AA723">
        <f>VLOOKUP(E723,temp!$A$1:$C$13,2,FALSE)</f>
        <v>32.1</v>
      </c>
    </row>
    <row r="724" spans="1:27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  <c r="Q724">
        <f t="shared" si="99"/>
        <v>2012</v>
      </c>
      <c r="R724" t="str">
        <f t="shared" si="100"/>
        <v>Winter</v>
      </c>
      <c r="S724" t="str">
        <f t="shared" si="101"/>
        <v>Jan</v>
      </c>
      <c r="T724" t="str">
        <f t="shared" si="102"/>
        <v>Sun</v>
      </c>
      <c r="U724" t="str">
        <f t="shared" si="103"/>
        <v>Weekend</v>
      </c>
      <c r="V724" t="str">
        <f t="shared" si="104"/>
        <v>Clear</v>
      </c>
      <c r="W724">
        <f t="shared" si="105"/>
        <v>25.978964719999997</v>
      </c>
      <c r="X724">
        <f t="shared" si="106"/>
        <v>31.625840839999999</v>
      </c>
      <c r="Y724">
        <f t="shared" si="107"/>
        <v>9.7834780000000006</v>
      </c>
      <c r="Z724">
        <f>VLOOKUP(E724,temp!$A$1:$C$13,3,FALSE)</f>
        <v>39.200000000000003</v>
      </c>
      <c r="AA724">
        <f>VLOOKUP(E724,temp!$A$1:$C$13,2,FALSE)</f>
        <v>32.1</v>
      </c>
    </row>
    <row r="725" spans="1:27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  <c r="Q725">
        <f t="shared" si="99"/>
        <v>2012</v>
      </c>
      <c r="R725" t="str">
        <f t="shared" si="100"/>
        <v>Winter</v>
      </c>
      <c r="S725" t="str">
        <f t="shared" si="101"/>
        <v>Jan</v>
      </c>
      <c r="T725" t="str">
        <f t="shared" si="102"/>
        <v>Mon</v>
      </c>
      <c r="U725" t="str">
        <f t="shared" si="103"/>
        <v>Work</v>
      </c>
      <c r="V725" t="str">
        <f t="shared" si="104"/>
        <v>Mist</v>
      </c>
      <c r="W725">
        <f t="shared" si="105"/>
        <v>24.441215359999998</v>
      </c>
      <c r="X725">
        <f t="shared" si="106"/>
        <v>31.556155999999998</v>
      </c>
      <c r="Y725">
        <f t="shared" si="107"/>
        <v>6.0972064000000001</v>
      </c>
      <c r="Z725">
        <f>VLOOKUP(E725,temp!$A$1:$C$13,3,FALSE)</f>
        <v>39.200000000000003</v>
      </c>
      <c r="AA725">
        <f>VLOOKUP(E725,temp!$A$1:$C$13,2,FALSE)</f>
        <v>32.1</v>
      </c>
    </row>
    <row r="726" spans="1:27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  <c r="Q726">
        <f t="shared" si="99"/>
        <v>2012</v>
      </c>
      <c r="R726" t="str">
        <f t="shared" si="100"/>
        <v>Winter</v>
      </c>
      <c r="S726" t="str">
        <f t="shared" si="101"/>
        <v>Jan</v>
      </c>
      <c r="T726" t="str">
        <f t="shared" si="102"/>
        <v>Tue</v>
      </c>
      <c r="U726" t="str">
        <f t="shared" si="103"/>
        <v>Weekend</v>
      </c>
      <c r="V726" t="str">
        <f t="shared" si="104"/>
        <v>Mist</v>
      </c>
      <c r="W726">
        <f t="shared" si="105"/>
        <v>30.791615359999998</v>
      </c>
      <c r="X726">
        <f t="shared" si="106"/>
        <v>35.89650859999999</v>
      </c>
      <c r="Y726">
        <f t="shared" si="107"/>
        <v>12.135916</v>
      </c>
      <c r="Z726">
        <f>VLOOKUP(E726,temp!$A$1:$C$13,3,FALSE)</f>
        <v>39.200000000000003</v>
      </c>
      <c r="AA726">
        <f>VLOOKUP(E726,temp!$A$1:$C$13,2,FALSE)</f>
        <v>32.1</v>
      </c>
    </row>
    <row r="727" spans="1:27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  <c r="Q727">
        <f t="shared" si="99"/>
        <v>2012</v>
      </c>
      <c r="R727" t="str">
        <f t="shared" si="100"/>
        <v>Winter</v>
      </c>
      <c r="S727" t="str">
        <f t="shared" si="101"/>
        <v>Jan</v>
      </c>
      <c r="T727" t="str">
        <f t="shared" si="102"/>
        <v>Wed</v>
      </c>
      <c r="U727" t="str">
        <f t="shared" si="103"/>
        <v>Work</v>
      </c>
      <c r="V727" t="str">
        <f t="shared" si="104"/>
        <v>LightRain</v>
      </c>
      <c r="W727">
        <f t="shared" si="105"/>
        <v>25.714364719999995</v>
      </c>
      <c r="X727">
        <f t="shared" si="106"/>
        <v>26.849439319999998</v>
      </c>
      <c r="Y727">
        <f t="shared" si="107"/>
        <v>21.892036000000001</v>
      </c>
      <c r="Z727">
        <f>VLOOKUP(E727,temp!$A$1:$C$13,3,FALSE)</f>
        <v>39.200000000000003</v>
      </c>
      <c r="AA727">
        <f>VLOOKUP(E727,temp!$A$1:$C$13,2,FALSE)</f>
        <v>32.1</v>
      </c>
    </row>
    <row r="728" spans="1:27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  <c r="Q728">
        <f t="shared" si="99"/>
        <v>2012</v>
      </c>
      <c r="R728" t="str">
        <f t="shared" si="100"/>
        <v>Winter</v>
      </c>
      <c r="S728" t="str">
        <f t="shared" si="101"/>
        <v>Jan</v>
      </c>
      <c r="T728" t="str">
        <f t="shared" si="102"/>
        <v>Thu</v>
      </c>
      <c r="U728" t="str">
        <f t="shared" si="103"/>
        <v>Work</v>
      </c>
      <c r="V728" t="str">
        <f t="shared" si="104"/>
        <v>Mist</v>
      </c>
      <c r="W728">
        <f t="shared" si="105"/>
        <v>26.861035279999996</v>
      </c>
      <c r="X728">
        <f t="shared" si="106"/>
        <v>27.619389679999998</v>
      </c>
      <c r="Y728">
        <f t="shared" si="107"/>
        <v>24.108778000000001</v>
      </c>
      <c r="Z728">
        <f>VLOOKUP(E728,temp!$A$1:$C$13,3,FALSE)</f>
        <v>39.200000000000003</v>
      </c>
      <c r="AA728">
        <f>VLOOKUP(E728,temp!$A$1:$C$13,2,FALSE)</f>
        <v>32.1</v>
      </c>
    </row>
    <row r="729" spans="1:27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  <c r="Q729">
        <f t="shared" si="99"/>
        <v>2012</v>
      </c>
      <c r="R729" t="str">
        <f t="shared" si="100"/>
        <v>Winter</v>
      </c>
      <c r="S729" t="str">
        <f t="shared" si="101"/>
        <v>Jan</v>
      </c>
      <c r="T729" t="str">
        <f t="shared" si="102"/>
        <v>Fri</v>
      </c>
      <c r="U729" t="str">
        <f t="shared" si="103"/>
        <v>Work</v>
      </c>
      <c r="V729" t="str">
        <f t="shared" si="104"/>
        <v>Mist</v>
      </c>
      <c r="W729">
        <f t="shared" si="105"/>
        <v>26.772764719999994</v>
      </c>
      <c r="X729">
        <f t="shared" si="106"/>
        <v>31.085813839999993</v>
      </c>
      <c r="Y729">
        <f t="shared" si="107"/>
        <v>11.261086000000001</v>
      </c>
      <c r="Z729">
        <f>VLOOKUP(E729,temp!$A$1:$C$13,3,FALSE)</f>
        <v>39.200000000000003</v>
      </c>
      <c r="AA729">
        <f>VLOOKUP(E729,temp!$A$1:$C$13,2,FALSE)</f>
        <v>32.1</v>
      </c>
    </row>
    <row r="730" spans="1:27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  <c r="Q730">
        <f t="shared" si="99"/>
        <v>2012</v>
      </c>
      <c r="R730" t="str">
        <f t="shared" si="100"/>
        <v>Winter</v>
      </c>
      <c r="S730" t="str">
        <f t="shared" si="101"/>
        <v>Jan</v>
      </c>
      <c r="T730" t="str">
        <f t="shared" si="102"/>
        <v>Sat</v>
      </c>
      <c r="U730" t="str">
        <f t="shared" si="103"/>
        <v>Weekend</v>
      </c>
      <c r="V730" t="str">
        <f t="shared" si="104"/>
        <v>Mist</v>
      </c>
      <c r="W730">
        <f t="shared" si="105"/>
        <v>26.772764719999994</v>
      </c>
      <c r="X730">
        <f t="shared" si="106"/>
        <v>29.542495999999996</v>
      </c>
      <c r="Y730">
        <f t="shared" si="107"/>
        <v>9.2092779999999994</v>
      </c>
      <c r="Z730">
        <f>VLOOKUP(E730,temp!$A$1:$C$13,3,FALSE)</f>
        <v>39.200000000000003</v>
      </c>
      <c r="AA730">
        <f>VLOOKUP(E730,temp!$A$1:$C$13,2,FALSE)</f>
        <v>32.1</v>
      </c>
    </row>
    <row r="731" spans="1:27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  <c r="Q731">
        <f t="shared" si="99"/>
        <v>2012</v>
      </c>
      <c r="R731" t="str">
        <f t="shared" si="100"/>
        <v>Winter</v>
      </c>
      <c r="S731" t="str">
        <f t="shared" si="101"/>
        <v>Jan</v>
      </c>
      <c r="T731" t="str">
        <f t="shared" si="102"/>
        <v>Sun</v>
      </c>
      <c r="U731" t="str">
        <f t="shared" si="103"/>
        <v>Weekend</v>
      </c>
      <c r="V731" t="str">
        <f t="shared" si="104"/>
        <v>Clear</v>
      </c>
      <c r="W731">
        <f t="shared" si="105"/>
        <v>27.037364719999992</v>
      </c>
      <c r="X731">
        <f t="shared" si="106"/>
        <v>28.236667999999995</v>
      </c>
      <c r="Y731">
        <f t="shared" si="107"/>
        <v>24.149764000000001</v>
      </c>
      <c r="Z731">
        <f>VLOOKUP(E731,temp!$A$1:$C$13,3,FALSE)</f>
        <v>39.200000000000003</v>
      </c>
      <c r="AA731">
        <f>VLOOKUP(E731,temp!$A$1:$C$13,2,FALSE)</f>
        <v>32.1</v>
      </c>
    </row>
    <row r="732" spans="1:27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  <c r="Q732">
        <f t="shared" si="99"/>
        <v>2012</v>
      </c>
      <c r="R732" t="str">
        <f t="shared" si="100"/>
        <v>Winter</v>
      </c>
      <c r="S732" t="str">
        <f t="shared" si="101"/>
        <v>Jan</v>
      </c>
      <c r="T732" t="str">
        <f t="shared" si="102"/>
        <v>Mon</v>
      </c>
      <c r="U732" t="str">
        <f t="shared" si="103"/>
        <v>Work</v>
      </c>
      <c r="V732" t="str">
        <f t="shared" si="104"/>
        <v>Mist</v>
      </c>
      <c r="W732">
        <f t="shared" si="105"/>
        <v>22.803764719999997</v>
      </c>
      <c r="X732">
        <f t="shared" si="106"/>
        <v>27.234353479999996</v>
      </c>
      <c r="Y732">
        <f t="shared" si="107"/>
        <v>11.219836000000001</v>
      </c>
      <c r="Z732">
        <f>VLOOKUP(E732,temp!$A$1:$C$13,3,FALSE)</f>
        <v>39.200000000000003</v>
      </c>
      <c r="AA732">
        <f>VLOOKUP(E732,temp!$A$1:$C$13,2,FALSE)</f>
        <v>32.1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4" x14ac:dyDescent="0"/>
  <sheetData>
    <row r="1" spans="1:4">
      <c r="A1" t="s">
        <v>25</v>
      </c>
      <c r="B1" t="s">
        <v>28</v>
      </c>
      <c r="C1" t="s">
        <v>29</v>
      </c>
      <c r="D1" t="s">
        <v>30</v>
      </c>
    </row>
    <row r="2" spans="1:4">
      <c r="A2">
        <v>1</v>
      </c>
      <c r="B2">
        <v>28.4</v>
      </c>
      <c r="C2">
        <v>35.5</v>
      </c>
      <c r="D2" s="2">
        <f>B2/C2</f>
        <v>0.79999999999999993</v>
      </c>
    </row>
    <row r="3" spans="1:4">
      <c r="A3">
        <v>2</v>
      </c>
      <c r="B3">
        <v>31.3</v>
      </c>
      <c r="C3">
        <v>38.4</v>
      </c>
      <c r="D3" s="2">
        <f t="shared" ref="D3:D13" si="0">B3/C3</f>
        <v>0.81510416666666674</v>
      </c>
    </row>
    <row r="4" spans="1:4">
      <c r="A4">
        <v>3</v>
      </c>
      <c r="B4">
        <v>40.4</v>
      </c>
      <c r="C4">
        <v>46.2</v>
      </c>
      <c r="D4" s="2">
        <f t="shared" si="0"/>
        <v>0.87445887445887438</v>
      </c>
    </row>
    <row r="5" spans="1:4">
      <c r="A5">
        <v>4</v>
      </c>
      <c r="B5">
        <v>51.9</v>
      </c>
      <c r="C5">
        <v>56.4</v>
      </c>
      <c r="D5" s="2">
        <f t="shared" si="0"/>
        <v>0.92021276595744683</v>
      </c>
    </row>
    <row r="6" spans="1:4">
      <c r="A6">
        <v>5</v>
      </c>
      <c r="B6">
        <v>61.2</v>
      </c>
      <c r="C6">
        <v>65.900000000000006</v>
      </c>
      <c r="D6" s="2">
        <f t="shared" si="0"/>
        <v>0.92867981790591803</v>
      </c>
    </row>
    <row r="7" spans="1:4">
      <c r="A7">
        <v>6</v>
      </c>
      <c r="B7">
        <v>70.2</v>
      </c>
      <c r="C7">
        <v>75.099999999999994</v>
      </c>
      <c r="D7" s="2">
        <f t="shared" si="0"/>
        <v>0.93475366178428776</v>
      </c>
    </row>
    <row r="8" spans="1:4">
      <c r="A8">
        <v>7</v>
      </c>
      <c r="B8">
        <v>74.099999999999994</v>
      </c>
      <c r="C8">
        <v>79.599999999999994</v>
      </c>
      <c r="D8" s="2">
        <f t="shared" si="0"/>
        <v>0.93090452261306533</v>
      </c>
    </row>
    <row r="9" spans="1:4">
      <c r="A9">
        <v>8</v>
      </c>
      <c r="B9">
        <v>72.5</v>
      </c>
      <c r="C9">
        <v>78</v>
      </c>
      <c r="D9" s="2">
        <f t="shared" si="0"/>
        <v>0.92948717948717952</v>
      </c>
    </row>
    <row r="10" spans="1:4">
      <c r="A10">
        <v>9</v>
      </c>
      <c r="B10">
        <v>65.2</v>
      </c>
      <c r="C10">
        <v>70.3</v>
      </c>
      <c r="D10" s="2">
        <f t="shared" si="0"/>
        <v>0.9274537695590328</v>
      </c>
    </row>
    <row r="11" spans="1:4">
      <c r="A11">
        <v>10</v>
      </c>
      <c r="B11">
        <v>53.6</v>
      </c>
      <c r="C11">
        <v>58.5</v>
      </c>
      <c r="D11" s="2">
        <f t="shared" si="0"/>
        <v>0.91623931623931631</v>
      </c>
    </row>
    <row r="12" spans="1:4">
      <c r="A12">
        <v>11</v>
      </c>
      <c r="B12">
        <v>43</v>
      </c>
      <c r="C12">
        <v>48.8</v>
      </c>
      <c r="D12" s="2">
        <f t="shared" si="0"/>
        <v>0.88114754098360659</v>
      </c>
    </row>
    <row r="13" spans="1:4">
      <c r="A13">
        <v>12</v>
      </c>
      <c r="B13">
        <v>32.1</v>
      </c>
      <c r="C13">
        <v>39.200000000000003</v>
      </c>
      <c r="D13" s="2">
        <f t="shared" si="0"/>
        <v>0.81887755102040816</v>
      </c>
    </row>
    <row r="14" spans="1:4">
      <c r="D1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Litia Sheldon</dc:creator>
  <cp:lastModifiedBy>Litia Sheldon</cp:lastModifiedBy>
  <dcterms:created xsi:type="dcterms:W3CDTF">2014-11-24T01:42:02Z</dcterms:created>
  <dcterms:modified xsi:type="dcterms:W3CDTF">2014-12-10T04:48:44Z</dcterms:modified>
</cp:coreProperties>
</file>